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120" yWindow="-120" windowWidth="21840" windowHeight="13140"/>
  </bookViews>
  <sheets>
    <sheet name="Тайлан 1" sheetId="18" r:id="rId1"/>
    <sheet name="Тайлан 2" sheetId="19" r:id="rId2"/>
    <sheet name="Тайлан 3" sheetId="20" r:id="rId3"/>
  </sheets>
  <definedNames>
    <definedName name="_Hlk30639579" localSheetId="0">'Тайлан 1'!$B$73</definedName>
  </definedNames>
  <calcPr calcId="144525"/>
  <fileRecoveryPr autoRecover="0"/>
</workbook>
</file>

<file path=xl/calcChain.xml><?xml version="1.0" encoding="utf-8"?>
<calcChain xmlns="http://schemas.openxmlformats.org/spreadsheetml/2006/main">
  <c r="J10" i="20" l="1"/>
  <c r="I13" i="19"/>
  <c r="P13" i="19"/>
  <c r="Q13" i="19"/>
  <c r="O13" i="19"/>
  <c r="C51" i="18"/>
  <c r="F51" i="18"/>
  <c r="E51" i="18"/>
  <c r="J10" i="19"/>
  <c r="J9" i="19"/>
  <c r="C91" i="18"/>
  <c r="D13" i="19"/>
  <c r="D91" i="18"/>
  <c r="L8" i="19"/>
  <c r="F74" i="18"/>
  <c r="F73" i="18"/>
  <c r="F23" i="18" l="1"/>
  <c r="F7" i="18"/>
  <c r="C11" i="18"/>
  <c r="S13" i="19"/>
  <c r="R13" i="19"/>
  <c r="N13" i="19"/>
  <c r="M13" i="19"/>
  <c r="K13" i="19"/>
  <c r="J13" i="19"/>
  <c r="H13" i="19"/>
  <c r="G13" i="19"/>
  <c r="F13" i="19"/>
  <c r="E13" i="19"/>
  <c r="C13" i="19"/>
  <c r="E40" i="18" l="1"/>
  <c r="F39" i="18"/>
  <c r="F40" i="18" s="1"/>
  <c r="C20" i="18"/>
  <c r="E20" i="18"/>
  <c r="F19" i="18"/>
  <c r="F20" i="18" s="1"/>
  <c r="F11" i="18"/>
  <c r="E11" i="18"/>
  <c r="F71" i="18" l="1"/>
  <c r="C47" i="18"/>
  <c r="E47" i="18"/>
  <c r="F43" i="18"/>
  <c r="F42" i="18"/>
  <c r="F47" i="18" s="1"/>
  <c r="E26" i="18"/>
  <c r="F24" i="18"/>
  <c r="F26" i="18" s="1"/>
  <c r="D11" i="20" l="1"/>
  <c r="C74" i="18"/>
  <c r="A75" i="18"/>
  <c r="C69" i="18"/>
  <c r="C83" i="18"/>
  <c r="C84" i="18" s="1"/>
  <c r="C90" i="18"/>
  <c r="C40" i="18"/>
  <c r="C56" i="18"/>
  <c r="C29" i="18"/>
  <c r="C26" i="18"/>
  <c r="C30" i="18" s="1"/>
  <c r="E69" i="18" l="1"/>
  <c r="F69" i="18"/>
  <c r="E74" i="18"/>
  <c r="C75" i="18"/>
  <c r="F75" i="18" l="1"/>
  <c r="E75" i="18"/>
  <c r="E50" i="18"/>
  <c r="F50" i="18"/>
  <c r="C50" i="18"/>
  <c r="A30" i="18"/>
  <c r="F29" i="18"/>
  <c r="E29" i="18"/>
  <c r="A40" i="18" l="1"/>
  <c r="A51" i="18" l="1"/>
  <c r="A61" i="18" s="1"/>
  <c r="A91" i="18" s="1"/>
  <c r="R12" i="19"/>
  <c r="L12" i="19"/>
  <c r="L11" i="19"/>
  <c r="L13" i="19"/>
  <c r="E56" i="18" l="1"/>
  <c r="F56" i="18"/>
  <c r="E60" i="18" l="1"/>
  <c r="F60" i="18"/>
  <c r="C60" i="18"/>
  <c r="C61" i="18" s="1"/>
  <c r="M11" i="20" l="1"/>
  <c r="E30" i="18" l="1"/>
  <c r="E61" i="18" s="1"/>
  <c r="E91" i="18" s="1"/>
  <c r="F30" i="18" l="1"/>
  <c r="F61" i="18" s="1"/>
  <c r="F91" i="18" s="1"/>
  <c r="K11" i="20" l="1"/>
  <c r="J11" i="20"/>
  <c r="O11" i="20" l="1"/>
  <c r="F11" i="20" l="1"/>
  <c r="N11" i="20" l="1"/>
  <c r="I11" i="20" l="1"/>
  <c r="L11" i="20" l="1"/>
  <c r="P11" i="20" l="1"/>
  <c r="H11" i="20"/>
  <c r="G11" i="20"/>
  <c r="E11" i="20"/>
  <c r="C11" i="20"/>
</calcChain>
</file>

<file path=xl/sharedStrings.xml><?xml version="1.0" encoding="utf-8"?>
<sst xmlns="http://schemas.openxmlformats.org/spreadsheetml/2006/main" count="504" uniqueCount="237">
  <si>
    <t>№</t>
  </si>
  <si>
    <t>Тухайн  жилд худалдан авах бараа, ажил,үйлчилгээний нэр,төрөл, тоо хэмжээ, хүчин чадал</t>
  </si>
  <si>
    <t>Худал-дан авах ажил-лагаанд мөрдөх журам</t>
  </si>
  <si>
    <t>Худалдан авах ажиллагаанд мөрдөх хугацаа</t>
  </si>
  <si>
    <t>Үнэлгээний  хороо байгуулах огноо</t>
  </si>
  <si>
    <t>Гэрээ байгуулах эрх олгох огноо</t>
  </si>
  <si>
    <t>Гэрээ дуусгавар болох, дүгнэх огноо</t>
  </si>
  <si>
    <t>НТШ</t>
  </si>
  <si>
    <t>Бараа /Тоног төхөөрөмж/</t>
  </si>
  <si>
    <t>ХА</t>
  </si>
  <si>
    <t>Ажил /Их засвар, барилга угсралт/</t>
  </si>
  <si>
    <t>Төсөвт өртөг             /мян.төг/</t>
  </si>
  <si>
    <t>Эрх шилжүүлэх эсэх /ТЕЗ-н нэр/</t>
  </si>
  <si>
    <t>Зураг төсөв /Зөвлөх үйлчилгээ/</t>
  </si>
  <si>
    <t>Нийт дүн</t>
  </si>
  <si>
    <t>БАЙГАЛЬ ХАМГААЛАХ, НӨХӨН СЭРГЭЭХ АРГА ХЭМЖЭЭНИЙ ЗАРДАЛ</t>
  </si>
  <si>
    <t xml:space="preserve">АЙМГИЙН ОРОН НУТГИЙН ХӨГЖЛИЙН САН </t>
  </si>
  <si>
    <t xml:space="preserve">ШИВЭЭГОВЬ СУМЫН ОРОН НУТГИЙН ХӨГЖЛИЙН САН </t>
  </si>
  <si>
    <t>Хэмнэлт /мян.төг/</t>
  </si>
  <si>
    <t>ХАА-ны явцын тайлбар</t>
  </si>
  <si>
    <t xml:space="preserve">Уламжлалт хэлбэрээр зарласан эсэх </t>
  </si>
  <si>
    <t>Гомдол гарсан эсэх, түүний шийдвэрлэлтийн байдал</t>
  </si>
  <si>
    <t xml:space="preserve">Гүйцэтгэгчийн нэр </t>
  </si>
  <si>
    <t xml:space="preserve">Нийт </t>
  </si>
  <si>
    <t>БҮГД ДҮН</t>
  </si>
  <si>
    <t>Сонин хэвлэлд зарлах огноо</t>
  </si>
  <si>
    <t xml:space="preserve">Санхүүжилтийн эх үүсвэр </t>
  </si>
  <si>
    <t xml:space="preserve">Тоо </t>
  </si>
  <si>
    <t>Мөнгөн дүн /мян.төг/</t>
  </si>
  <si>
    <t xml:space="preserve">Зохион байгуулагдаж буй төсөл арга хэмжээний явц </t>
  </si>
  <si>
    <t xml:space="preserve">Үнэлгээ хийгдэж буй төсөл, арга хэмжээ </t>
  </si>
  <si>
    <t>тоо</t>
  </si>
  <si>
    <t xml:space="preserve">Гэрээ байгуулагдсан төсөл, арга хэмжээ </t>
  </si>
  <si>
    <t xml:space="preserve">Зарлагдсан төсөл, арга хэмжээ </t>
  </si>
  <si>
    <t>Нийт төсөвт өртөг /мян.төг/</t>
  </si>
  <si>
    <t>Гэрээ байгуулсан нийт өртөг /мян.төг/</t>
  </si>
  <si>
    <t xml:space="preserve">Зохион байгуулагдаагүй төсөл арга хэмжээний шалтгаан </t>
  </si>
  <si>
    <t xml:space="preserve">ТББ боловсруулж буй төсөл арга хэмжээ </t>
  </si>
  <si>
    <t xml:space="preserve">Ажлын даалгавар, ТЭЗҮ ирүүлээгүй төсөл арга хэмжээ </t>
  </si>
  <si>
    <t xml:space="preserve">Бусад шалтгаанаар з/б-гүй төсөл арга хэмжээ </t>
  </si>
  <si>
    <t xml:space="preserve">Цахим хэлбэрээр зарласан төсөл, арга хэмжээний тоо </t>
  </si>
  <si>
    <t>Аймгийн Орон нутгийн хөгжлийн сан</t>
  </si>
  <si>
    <t>Байгаль хамгаалах, нөхөн сэргээх арга  хэмжээний зардал</t>
  </si>
  <si>
    <t xml:space="preserve">Баянтал сумын Орон нутгийн хөгжлийн сан </t>
  </si>
  <si>
    <t xml:space="preserve">Шивээговь сумын Орон нутгийн хөгжлийн сан </t>
  </si>
  <si>
    <t xml:space="preserve">Сүмбэр сумын Орон нутгийн хөгжлийн сан </t>
  </si>
  <si>
    <t>СҮМБЭР СУМЫН ОРОН НУТГИЙН ХӨГЖЛИЙН САН</t>
  </si>
  <si>
    <t xml:space="preserve"> </t>
  </si>
  <si>
    <t>БАЯНТАЛ СУМЫН ОРОН НУТГИЙН ХӨГЖЛИЙН САН</t>
  </si>
  <si>
    <t>Тайлбар</t>
  </si>
  <si>
    <t>ЗҮ</t>
  </si>
  <si>
    <t>Цахим</t>
  </si>
  <si>
    <t xml:space="preserve">Санхүүжилт-ийн эх үүсвэр </t>
  </si>
  <si>
    <t>Дүн</t>
  </si>
  <si>
    <t>tender.gov.mn-д зарлах огноо</t>
  </si>
  <si>
    <t>ОРОН НУТГИЙН ХӨРӨНГӨ ОРУУЛАЛТ</t>
  </si>
  <si>
    <t xml:space="preserve">АВТО ЗАМЫН САН </t>
  </si>
  <si>
    <t>Аймгийн Орон нутгийн хөрөнгө оруулалт</t>
  </si>
  <si>
    <t>Авто замын сан</t>
  </si>
  <si>
    <t xml:space="preserve">Зарлагдсан төсөл,                арга хэмжээ </t>
  </si>
  <si>
    <t>Гэрээний дүн     /мян.төг/</t>
  </si>
  <si>
    <t>2021-01-25</t>
  </si>
  <si>
    <t>2021-05-31</t>
  </si>
  <si>
    <t>Аймгийн төвийн гэрэлтүүлгийн ажил</t>
  </si>
  <si>
    <t>2021-03-09</t>
  </si>
  <si>
    <t>2021-03-19</t>
  </si>
  <si>
    <t>2021-03-23</t>
  </si>
  <si>
    <t>2021-10-01</t>
  </si>
  <si>
    <t>2021-08-20</t>
  </si>
  <si>
    <t>2021-05-17</t>
  </si>
  <si>
    <t>2021-09-10</t>
  </si>
  <si>
    <t>2021-07-01</t>
  </si>
  <si>
    <t>Тендерийг шалгаруулалтыг зарлах хугацаа болоогүй байна.</t>
  </si>
  <si>
    <t xml:space="preserve">2022 онд зохион байгуулагдах нийт төсөл арга хэмжээ </t>
  </si>
  <si>
    <t>Аймаг, сумдын төвийн камержуулалтын ажил</t>
  </si>
  <si>
    <t>Шинээр олгогдсон газарт цахилгаан татах ажил</t>
  </si>
  <si>
    <t>Сүмбэр сумын 1 дүгээр багийн бохирын шугамыг Найрамдал хотхоны бохирын шугаманд холбох ажил</t>
  </si>
  <si>
    <t>Баянтал сум, Лүн хорооллын ЦДАШ-ын ажил</t>
  </si>
  <si>
    <t>Эрүүл мэндийн газрын байрны их засварын ажил</t>
  </si>
  <si>
    <t>Сум дундын Ойн анги ОНӨААТҮГазарт ус тээвэрлэх автомашин худалдан авах ажил</t>
  </si>
  <si>
    <t>Ерөнхий боловсролын 1 дүгээр сургуулийн мэдээлэл зүйн кабинетад компьютер худалдан авах ажил</t>
  </si>
  <si>
    <t>Эрүүл мэндийн байгууллагуудад шаардлагатай тоног төхөөрөмж худалдан авах ажил</t>
  </si>
  <si>
    <t>Аймгийн өвс тэжээлийн нөөц бүрдүүлэх арга хэмжээний зардал</t>
  </si>
  <si>
    <t>Аймгийн хэмжээнд гамшгийн эрсдлийн нарийвчилсан үнэлгээ хийлгэх ажил</t>
  </si>
  <si>
    <t>2023 онд хийгдэх ажлын зураг төсөв боловсруулах ажил</t>
  </si>
  <si>
    <t>Тэрбум мод үндэсний хөтөлбөрийн хүрээнд худаг гаргах ажил</t>
  </si>
  <si>
    <t>Сүмбэр сумын 1 дүгээр багийн 2 дугаар уурын зуухны өргөтгөлийн барилга</t>
  </si>
  <si>
    <t>Халуун усны барилгын ажил /Сүмбэр сум, 2 дугаар баг/</t>
  </si>
  <si>
    <t>Сүмбэр сумын Найрамдал хотхонд шинээр баригдаж байгаа барилгуудын цахилгаан хангамжийн ажил</t>
  </si>
  <si>
    <t>Шивээговь сумын 6, 7 дугаар байрны техникийн давхарын инженерийн шугам сүлжээний өргөтгөл шинэчлэлийн ажил</t>
  </si>
  <si>
    <t>Орон нутгийн өмчийн байгууллагуудын их засварын ажил</t>
  </si>
  <si>
    <t>Цагдаагийн хэлтсийн эрүүлжүүлэх байрны засварын ажил</t>
  </si>
  <si>
    <t>Шүүхийн шинжилгээний албанд шаардлагатай тоног төхөөрөмж</t>
  </si>
  <si>
    <t>Хими, нян судлал, хорио цээрийн лабораторыг бэхжүүлэх, шаардлагатай техник, тоног төхөөрөмж худалдан авах ажил</t>
  </si>
  <si>
    <t>Нутгийн захиргааны байгууллагууд болон хөдөөгийн багуудыг шаардлагатай компьютер, техник хэрэгсэл, тоног төхөөрөмж худалдан авах ажил</t>
  </si>
  <si>
    <t>Зохиомол хээлтүүлгийн явуулын пункет худалдан авах ажил</t>
  </si>
  <si>
    <t>Аймгийн Засаг даргын Тамгын газарт автомашин худалдан авах ажил</t>
  </si>
  <si>
    <t>Мод үржүүлгийн газрын хүчин чадлыг нэмэгдүүлэн тарьц суулгацын нөөц бүрдүүлэх зорилгоор хайгуул хийж гүн өрмийн худаг гаргаж, ус нөөцлөх сав суурилуулах</t>
  </si>
  <si>
    <t>“Тэр бум мод” тарих үндэсний хөдөлгөөний хүрээнд ойн зурвас байгуулах /4 га талбайд/</t>
  </si>
  <si>
    <t>Аймгийн төвийн авто замын дагуу тэмдэг, тэмдэглэгээ хийх, авто замын их засварын ажил</t>
  </si>
  <si>
    <t>2022-02-07</t>
  </si>
  <si>
    <t>2022-01-24</t>
  </si>
  <si>
    <t>2022-02-28</t>
  </si>
  <si>
    <t>2022-01-31</t>
  </si>
  <si>
    <t>2022-01-14</t>
  </si>
  <si>
    <t>2022-01-05</t>
  </si>
  <si>
    <t>2022-07-04</t>
  </si>
  <si>
    <t>2022-02-14</t>
  </si>
  <si>
    <t>2022-01-20</t>
  </si>
  <si>
    <t>2022-02-21</t>
  </si>
  <si>
    <t>2022-02-24</t>
  </si>
  <si>
    <t>2022-01-11</t>
  </si>
  <si>
    <t>2022-01-18</t>
  </si>
  <si>
    <t>2021-01-24</t>
  </si>
  <si>
    <t>2022-02-20</t>
  </si>
  <si>
    <t>Баяр наадмын талбайг засварлах, шинэчлэх</t>
  </si>
  <si>
    <t>154 дүгээр байрны 3, 4, 5 дугаар орцны урд талд 24х15 хэмжээтэй, 154, 152 дугаар байрнуудын хажуу талд 2 хэсэг авто машины зогсоол</t>
  </si>
  <si>
    <t>Иргэдэд үйлчлэх төвийн тоног төхөөрөмж /хаалт, ухаалаг дэлгэц, ширээ сандал, чанга яригч</t>
  </si>
  <si>
    <t xml:space="preserve">Сумын төв болон гудамж талбайн гэрэлтүүлэг нэмэх, гэрлэн чимэглэл хийх ажил </t>
  </si>
  <si>
    <t>Шинээр олгогдсон өмчлөлийн газарт цахилгаан татах ажил (“Сэвхүүл” хороолол, “Урсах” хороолол, 3-р цэцэрлэгийн дотор гадна цахилгаан монтаж)</t>
  </si>
  <si>
    <t>Иргэний танхимын засвар</t>
  </si>
  <si>
    <t>Сумын нийтийн эзэмшлийн гадна инженерийн шугам сүлжээний цэвэр усны шугамын өргөтгөл, шинэчлэлийн ажил</t>
  </si>
  <si>
    <t>Хүн амыг хөдөлгөөний дутагдлаас урьдчилан сэргийлж нийтийн биеийн тамирын чийрэгжүүлэх талбай байгуулах</t>
  </si>
  <si>
    <t>2022-03-01</t>
  </si>
  <si>
    <t>2022-03-04</t>
  </si>
  <si>
    <t>2022-03-07</t>
  </si>
  <si>
    <t>Шинэ суурьшлын бүсэд цахилгаан татах</t>
  </si>
  <si>
    <t>Шинэ суурьшлын бүсэд худаг гаргах /Гашуун/</t>
  </si>
  <si>
    <t>3-р багийн нутаг дэвсгэр Баянбулагийн эгнээнд гэрэлтүүлэг хийх</t>
  </si>
  <si>
    <t>1-р багийн дан байрнуудын цэвэр бохир усны шугам татах ажил</t>
  </si>
  <si>
    <t>Сүмбэр сумын Засаг даргын Тамгын газрын барилгын их засварын ажил</t>
  </si>
  <si>
    <t>2022-02-25</t>
  </si>
  <si>
    <t>Цагдаагийн хэлтэст суудлын автомашин худалдан авах</t>
  </si>
  <si>
    <t>Хог хаягдал түрэх, зөөвөрлөх ковш автомашин худалдан авах</t>
  </si>
  <si>
    <t>5-р сургуулийн мэдээлэл зүйн кабинетын тоног төхөөрөмжийг шинэчлэх</t>
  </si>
  <si>
    <t>2022-01-13</t>
  </si>
  <si>
    <t>2021-12-22</t>
  </si>
  <si>
    <t>Тендер шалгаруулалтын Төрийн худалдан авах ажиллагааны газраас хүчингүй болгосон</t>
  </si>
  <si>
    <t>2021-12-23</t>
  </si>
  <si>
    <t>2022-01-10</t>
  </si>
  <si>
    <t>2022-12-31</t>
  </si>
  <si>
    <t>2022-02-16</t>
  </si>
  <si>
    <t>2022-01-26</t>
  </si>
  <si>
    <t>2022-05-25</t>
  </si>
  <si>
    <t>2022-02-18</t>
  </si>
  <si>
    <t>2022-03-20</t>
  </si>
  <si>
    <t>2021-12-31</t>
  </si>
  <si>
    <t>2021-12-23, 2022-01-18</t>
  </si>
  <si>
    <t>2022-02-26</t>
  </si>
  <si>
    <t>2022-03-26</t>
  </si>
  <si>
    <t>Тендерийг 2021 оны 12 дугаар сарын 31-нд нээхэд 2 компани тендерийн материалаа ирүүлсэн үнэлж "Сүвэн-уул" ХХКомпанийг шалгаруулах зөвлөмжийг захиалагчид хүргүүлсэн.</t>
  </si>
  <si>
    <t>Захиалагчийн зүгээс техникийн тодорхойлолтыг ирүүлээгүй байна.</t>
  </si>
  <si>
    <t>2022-04-16</t>
  </si>
  <si>
    <t>Тендерийг 2022 оны 01 дүгээр сарын 26-нд нээхээр төлөвлөж байна.</t>
  </si>
  <si>
    <t>2022-01-12</t>
  </si>
  <si>
    <t>2022-02-08</t>
  </si>
  <si>
    <t>2022-05-31</t>
  </si>
  <si>
    <t>Тендерийг 2022 оны 01 дүгээр сарын 16-нд нээхэд 2 компани материалаа ирүүлснийг үнэлж "Мехатроник" ХХКомпани шалгаруулах зөвлөмжийг захиалагчид хүргүүлсэн.</t>
  </si>
  <si>
    <t>"Мехатроник" ХХК</t>
  </si>
  <si>
    <t>"Сүвэн-уул" ХХК</t>
  </si>
  <si>
    <t>Тендерийг 2021 оны 12 дугаар сарын 31-нд нээхэд 1 компани тендерийн материалаа ирүүлсэн боловч шаардлагад нийцээгүй тул дахин зарлаж 2022 оны 01 дүгээр сарын 26-нд нээхэд 2 компани тендерийн материалаа ирүүлсэн үнэлж "Синапс" ХХКомпанийг шалгаруулах зөвлөмжийг захиалагчид хүргүүлсэн.</t>
  </si>
  <si>
    <t>"Синапс" ХХК</t>
  </si>
  <si>
    <t>Тендерийг 2022 оны 01 дүгээр сарын 24-нд нээхэд 1 компани материалаа ирүүлснийг үнэлж "Уаз мега" ХХКомпанийг шалгаруулах зөвлөмжийг захиалагчид хүргүүлсэн.</t>
  </si>
  <si>
    <t>"Уаз мега" ХХК</t>
  </si>
  <si>
    <t>2022-02-11</t>
  </si>
  <si>
    <t>2022-02-22</t>
  </si>
  <si>
    <t>2022-04-31</t>
  </si>
  <si>
    <t>2022-04-22</t>
  </si>
  <si>
    <t>Тендерийг 2022 оны 02 дугаар сарын 16-нд нээхэд 2 компани материалаа ирүүлснийг үнэлж "Монтех дистрибьюшн" ХХКомпани шалгаруулах зөвлөмжийг захиалагчид хүргүүлсэн.</t>
  </si>
  <si>
    <t>"Монтех дистрибьюшн" ХХК</t>
  </si>
  <si>
    <t>Тендерийг 2022 оны 01 дүгээр сарын 11-нд нээхэд 4 компани материалаа ирүүлсэн боловч хураангуй жагсаалтад багтаагүй. Дахин зарлаж 2022 оны 02 дугаар сарын 16-нд нээхээр 3 компани материалаа ирүүлсэн үнэлж хураангуй жагсаалтад оруулсан.</t>
  </si>
  <si>
    <t>2022-01-18, 2022-02-25</t>
  </si>
  <si>
    <t>2022-02-23</t>
  </si>
  <si>
    <t xml:space="preserve">            ГОВЬСҮМБЭР АЙМГИЙН 2022 ОНЫ АЙМАГ, СУМЫН ОРОН НУТГИЙН ХӨГЖЛИЙН САН, БАЙГАЛЬ ХАМГААЛАХ, НӨХӨН СЭРГЭЭХ АРГА ХЭМЖЭЭНИЙ ЗАРДАЛ, АВТО ЗАМЫН САН,  ТӨСӨЛ ХӨТӨЛБӨРИЙН  ХӨРӨНГӨӨР ХИЙГДЭХ  БАРАА, АЖИЛ, ҮЙЛЧИЛГЭЭ ХУДАЛДАН АВАХ ТӨЛӨВЛӨГӨӨНИЙ ХЭРЭГЖИЛТИЙН 3-Р САРЫН МЭДЭЭ</t>
  </si>
  <si>
    <t>/2022 оны 03-р сарын 23-ны өдрийн байдлаар/</t>
  </si>
  <si>
    <t>2022.03.23</t>
  </si>
  <si>
    <t xml:space="preserve">                             ГОВЬСҮМБЭР АЙМГИЙН 2022 ОНЫ БАРАА, АЖИЛ, ҮЙЛЧИЛГЭЭ ХУДАЛДАН АВАЛТЫН 03-Р САРЫН МЭДЭЭНИЙ НЭГТГЭЛ </t>
  </si>
  <si>
    <t xml:space="preserve">                             ГОВЬСҮМБЭР АЙМГИЙН СУМДЫН 2022 ОНЫ БАРАА, АЖИЛ, ҮЙЛЧИЛГЭЭ ХУДАЛДАН АВАЛТЫН 03-Р САРЫН                                       МЭДЭЭНИЙ НЭГТГЭЛ </t>
  </si>
  <si>
    <t>УЛСЫН ТӨСВИЙН ХӨРӨНГӨ ОРУУЛАЛТ</t>
  </si>
  <si>
    <t>Аймаг, сумын ЗДТГ-ын тоног төхөөрөмж /Говьсүмбэр/</t>
  </si>
  <si>
    <t>Цэцэрлэгийн барилга, 150 ор /Говьсүмбэр, Шивээговь сум, 1 дүгээр баг/</t>
  </si>
  <si>
    <t>Сумын төвийн хатуу хучилттай авто зам, 6.9 км /Говьсүмбэр, Шивээговь сум/</t>
  </si>
  <si>
    <t>Аймгийн төвийн авто замын ажил /Говьсүмбэр, Сүмбэр сум/</t>
  </si>
  <si>
    <t>ЗГХЭГ</t>
  </si>
  <si>
    <t>БШУЯ</t>
  </si>
  <si>
    <t>ЗТХЯ</t>
  </si>
  <si>
    <t>2022-03-28</t>
  </si>
  <si>
    <t>2023-12-29</t>
  </si>
  <si>
    <t>2022-03-03</t>
  </si>
  <si>
    <t>2022-03-31</t>
  </si>
  <si>
    <t>Тендерийг 2022 оны 03 дугаар сарын 28-нд нээхээр төлөвлөж байна.</t>
  </si>
  <si>
    <t>2022-05-10</t>
  </si>
  <si>
    <t>Тендерийг 2022 оны 02 дугаар сарын 22-нд нээхэд 1 компани материалаа ирүүлснийг үнэлж "Луужин консалтинг" ХХКомпани шалгаруулах зөвлөмжийг захиалагчид хүргүүлсэн.</t>
  </si>
  <si>
    <t>"Луужин консалтинг" ХХК</t>
  </si>
  <si>
    <t>2022-02-14, 2022-02-28</t>
  </si>
  <si>
    <t>2022-03-09</t>
  </si>
  <si>
    <t>2022-04-01</t>
  </si>
  <si>
    <t>Тендерийг 2022 оны 04 дүгээр сарын 01-нд нээхээр төлөвлөж байна.</t>
  </si>
  <si>
    <t>2022-06-30</t>
  </si>
  <si>
    <t>2022-03-02</t>
  </si>
  <si>
    <t>Тендерийг 2022 оны 01 дүгээр сарын 26-нд нээхэд нэг ч компани материалаа ирүүлээгүй. Дахин зарлаж 2022 оны 02 дугаар сарын 23-ны өдөр нээхэд 1 компани материаа ирүүлсэн боловч татварын өртэй тул татгалзсан.</t>
  </si>
  <si>
    <t>Улсын төсвийн хөрөнгө оруулалт</t>
  </si>
  <si>
    <t>Тендерийг 2022 оны 03 дугаар сарын 03-нд нээхэд 2 компани материалаа ирүүлснийг үнэлж "Монтех дистрибюшн" ХХКомпани шалгаруулах зөвлөмжийг захиалагчид хүргүүлсэн.</t>
  </si>
  <si>
    <t>"Монтех дистрибюшн" ХХК</t>
  </si>
  <si>
    <t>Тендерийг 2022 оны 03 дугаар сарын 10-нд нээхэд 1 компани материаа ирүүлсэн боловч шаардлага хангаагүй тул татгалзсан.</t>
  </si>
  <si>
    <t>2022-03-23</t>
  </si>
  <si>
    <t>Тендерийг 2022 оны 03 дугаар сарын 11-нднээхэд 6 компани материалаа ирүүлснийг үнэлж "Жи пауэр" ХХКомпани шалгаруулах зөвлөмжийг захиалагчид хүргүүлсэн.</t>
  </si>
  <si>
    <t>Тендерийг 2022 оны 03 дугаар сарын 17-нднээхэд 2 компани материалаа ирүүлснийг үнэлж "Петротрак" ХХКомпани шалгаруулах зөвлөмжийг захиалагчид хүргүүлсэн.</t>
  </si>
  <si>
    <t>"Петротрак" ХХК</t>
  </si>
  <si>
    <t>Тендерийг 2022 оны 03 дугаар сарын 31-нд нээхээр төлөвлөж байна.</t>
  </si>
  <si>
    <t>Тендерийг 2022 оны 02 дугаар сарын 22-нд нээхэд нэг ч компани материалаа ирүүлээгүй тул амжилтгүй болсон. Тендерийн дахин зарлаж 2022 оны 03 дугаар сарын 09-нд нээхэд 1 компани материалаа ирүүлснийг үнэлж "Идэрчандмань" ХХКомпани шалгаруулах зөвлөмжийг захиалагчид хүргүүлсэн.</t>
  </si>
  <si>
    <t>Тендерийг 2022 оны 02 дугаар сарын 18-нд  нээхэд 3 компани материалаа ирүүлсэн боловч нэг ч компани шаардлага хангаагүй. Тендерийг дахин зарлаж 2022 оны 04 дүгээр сарын 21-ний өдөр нээхээр төлөвлөж байна.</t>
  </si>
  <si>
    <t>2022-01-13, 2022-03-21</t>
  </si>
  <si>
    <t>Тендерийг 2022 оны 03 дугаар сарын 01-нд нээхэд нэг ч компани материалаа ирүүлээгүй тул амжилтгүй болсон. Дахин зарлаж 2022 оны 03 дугаар сарын 29-нд нээхээр төлөвлөж байна.</t>
  </si>
  <si>
    <t>2022-02-21, 2022-03-21</t>
  </si>
  <si>
    <t>Тендерийг 2022 оны 03 дугаар сарын 11-нд нээхэд 3 компани материалаа ирүүлснийг үнэлж "ЗБИБ" ХХКомпани шалгаруулах зөвлөмжийг захиалагчид хүргүүлсэн.</t>
  </si>
  <si>
    <t>2022-03-21</t>
  </si>
  <si>
    <t>Тендерийг 2022 оны 03 дугаар сарын 29-нд нээхээр төлөвлөж байна.</t>
  </si>
  <si>
    <t xml:space="preserve">Техникийн тодорхойлолт боловсруулж байна. </t>
  </si>
  <si>
    <t xml:space="preserve">Тендерийг 2022 оны 03 дугаар сарын 04-нд нээхэд нэг ч компани материалаа ирүүлээгүй. </t>
  </si>
  <si>
    <t>2022-03-29</t>
  </si>
  <si>
    <t>2022-05-19</t>
  </si>
  <si>
    <t>2022-03-18</t>
  </si>
  <si>
    <t>Тендерийг 2022 оны 04 дүгээр сарын 25-нд нээхээр төлөвлөж байна.</t>
  </si>
  <si>
    <t>2022-04-25</t>
  </si>
  <si>
    <t>2022-07-25</t>
  </si>
  <si>
    <t>"Монтех дистрибьшн" ХХК</t>
  </si>
  <si>
    <t>2022-03-16</t>
  </si>
  <si>
    <t>2022-05-16</t>
  </si>
  <si>
    <t>Тендерийг 2022 оны 03 дугаар сарын 04-нд нээхэд 1 компани материалаа ирүүлснийг үнэлж "Монтех дистрибьшн" ХХКомпанийг шалгаруулах зөвлөмжийг захиалагчид хүргүүлсэн.</t>
  </si>
  <si>
    <t>Тендерийг 2022 оны 03 дугаар сарын 21-нд нээхэд 1 компани тендерийн материалаа ирүүлсэн.</t>
  </si>
  <si>
    <t>2022-03-14</t>
  </si>
  <si>
    <t>Тендерийг 2022 оны 03 дугаар сарын 14-нд нээхэд нэг ч компани материалаа ирүүлээгүй.</t>
  </si>
  <si>
    <t>2021-03-14</t>
  </si>
  <si>
    <t>2021-04-01</t>
  </si>
  <si>
    <t>Тендерийг 2022 оны 04 дүгээр сарын 11-нд нээхээр төлөвлөж байна.</t>
  </si>
  <si>
    <t>2021-04-11</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</si>
</sst>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_);_(* \(#,##0.00\);_(* &quot;-&quot;??_);_(@_)"/>
    <numFmt numFmtId="164" formatCode="_-* #,##0.00_₮_-;\-* #,##0.00_₮_-;_-* &quot;-&quot;??_₮_-;_-@_-"/>
    <numFmt numFmtId="165" formatCode="0.0"/>
    <numFmt numFmtId="166" formatCode="[$-1043A]yyyy\-mm\-dd;@"/>
    <numFmt numFmtId="167" formatCode="_(* #,##0.0_);_(* \(#,##0.0\);_(* &quot;-&quot;??_);_(@_)"/>
    <numFmt numFmtId="168" formatCode="yy\.mm\.dd;@"/>
    <numFmt numFmtId="169" formatCode="#,##0.0"/>
    <numFmt numFmtId="170" formatCode="_-* #,##0.0_₮_-;\-* #,##0.0_₮_-;_-* &quot;-&quot;??_₮_-;_-@_-"/>
    <numFmt numFmtId="171" formatCode="_(* #,##0_);_(* \(#,##0\);_(* &quot;-&quot;??_);_(@_)"/>
    <numFmt numFmtId="172" formatCode="_-* #,##0.0_₮_-;\-* #,##0.0_₮_-;_-* &quot;-&quot;?_₮_-;_-@_-"/>
    <numFmt numFmtId="173" formatCode="#,##0.000"/>
    <numFmt numFmtId="174" formatCode="_(* #,##0.000_);_(* \(#,##0.000\);_(* &quot;-&quot;??_);_(@_)"/>
  </numFmts>
  <fonts count="22" x14ac:knownFonts="1">
    <font>
      <sz val="11"/>
      <color theme="1"/>
      <name val="Calibri"/>
      <family val="2"/>
      <scheme val="minor"/>
    </font>
    <font>
      <sz val="11"/>
      <color theme="1"/>
      <name val="Calibri"/>
      <family val="2"/>
      <charset val="1"/>
      <scheme val="minor"/>
    </font>
    <font>
      <sz val="10"/>
      <color rgb="FF000000"/>
      <name val="Arial"/>
      <family val="2"/>
    </font>
    <font>
      <b/>
      <sz val="10"/>
      <color rgb="FF000000"/>
      <name val="Arial"/>
      <family val="2"/>
    </font>
    <font>
      <sz val="10"/>
      <color theme="1"/>
      <name val="Arial"/>
      <family val="2"/>
    </font>
    <font>
      <sz val="11"/>
      <color theme="1"/>
      <name val="Calibri"/>
      <family val="2"/>
      <scheme val="minor"/>
    </font>
    <font>
      <b/>
      <sz val="10"/>
      <color rgb="FF000000"/>
      <name val="Arial"/>
      <family val="2"/>
      <charset val="204"/>
    </font>
    <font>
      <b/>
      <sz val="10"/>
      <color theme="1"/>
      <name val="Arial"/>
      <family val="2"/>
    </font>
    <font>
      <b/>
      <sz val="10"/>
      <color theme="0"/>
      <name val="Arial"/>
      <family val="2"/>
    </font>
    <font>
      <sz val="9"/>
      <color theme="1"/>
      <name val="Arial"/>
      <family val="2"/>
    </font>
    <font>
      <b/>
      <sz val="9"/>
      <color theme="0"/>
      <name val="Arial"/>
      <family val="2"/>
    </font>
    <font>
      <sz val="9"/>
      <color theme="0"/>
      <name val="Arial"/>
      <family val="2"/>
    </font>
    <font>
      <b/>
      <sz val="9"/>
      <color theme="1"/>
      <name val="Arial"/>
      <family val="2"/>
    </font>
    <font>
      <b/>
      <sz val="11"/>
      <color rgb="FF3F3F3F"/>
      <name val="Calibri"/>
      <family val="2"/>
      <charset val="1"/>
      <scheme val="minor"/>
    </font>
    <font>
      <b/>
      <sz val="11"/>
      <color rgb="FFFA7D00"/>
      <name val="Calibri"/>
      <family val="2"/>
      <charset val="1"/>
      <scheme val="minor"/>
    </font>
    <font>
      <sz val="10"/>
      <name val="Arial"/>
      <family val="2"/>
    </font>
    <font>
      <sz val="10"/>
      <color theme="0"/>
      <name val="Arial"/>
      <family val="2"/>
    </font>
    <font>
      <sz val="9"/>
      <color theme="1"/>
      <name val="Calibri"/>
      <family val="2"/>
      <scheme val="minor"/>
    </font>
    <font>
      <sz val="10"/>
      <name val="Arial"/>
      <family val="2"/>
      <charset val="204"/>
    </font>
    <font>
      <sz val="10"/>
      <color theme="1"/>
      <name val="Arial"/>
      <family val="2"/>
      <charset val="204"/>
    </font>
    <font>
      <sz val="9"/>
      <color theme="1"/>
      <name val="Arial"/>
      <family val="2"/>
      <charset val="204"/>
    </font>
    <font>
      <sz val="10"/>
      <color rgb="FF000000"/>
      <name val="Arial"/>
      <family val="2"/>
      <charset val="204"/>
    </font>
  </fonts>
  <fills count="11">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1" tint="0.14999847407452621"/>
        <bgColor indexed="64"/>
      </patternFill>
    </fill>
    <fill>
      <patternFill patternType="solid">
        <fgColor theme="9" tint="0.59999389629810485"/>
        <bgColor indexed="64"/>
      </patternFill>
    </fill>
    <fill>
      <patternFill patternType="solid">
        <fgColor rgb="FF92D050"/>
        <bgColor indexed="64"/>
      </patternFill>
    </fill>
    <fill>
      <patternFill patternType="solid">
        <fgColor rgb="FFF2F2F2"/>
      </patternFill>
    </fill>
    <fill>
      <patternFill patternType="solid">
        <fgColor theme="1"/>
        <bgColor indexed="64"/>
      </patternFill>
    </fill>
    <fill>
      <patternFill patternType="solid">
        <fgColor theme="0" tint="-0.249977111117893"/>
        <bgColor indexed="64"/>
      </patternFill>
    </fill>
    <fill>
      <patternFill patternType="solid">
        <fgColor theme="1" tint="4.9989318521683403E-2"/>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indexed="64"/>
      </top>
      <bottom/>
      <diagonal/>
    </border>
    <border>
      <left style="thin">
        <color rgb="FF3F3F3F"/>
      </left>
      <right style="thin">
        <color rgb="FF3F3F3F"/>
      </right>
      <top/>
      <bottom/>
      <diagonal/>
    </border>
  </borders>
  <cellStyleXfs count="10">
    <xf numFmtId="0" fontId="0" fillId="0" borderId="0"/>
    <xf numFmtId="43" fontId="5" fillId="0" borderId="0" applyFont="0" applyFill="0" applyBorder="0" applyAlignment="0" applyProtection="0"/>
    <xf numFmtId="0" fontId="13" fillId="7" borderId="13" applyNumberFormat="0" applyAlignment="0" applyProtection="0"/>
    <xf numFmtId="0" fontId="14" fillId="7" borderId="12" applyNumberFormat="0" applyAlignment="0" applyProtection="0"/>
    <xf numFmtId="164" fontId="5" fillId="0" borderId="0" applyFont="0" applyFill="0" applyBorder="0" applyAlignment="0" applyProtection="0"/>
    <xf numFmtId="0" fontId="5" fillId="0" borderId="0"/>
    <xf numFmtId="164" fontId="5" fillId="0" borderId="0" applyFont="0" applyFill="0" applyBorder="0" applyAlignment="0" applyProtection="0"/>
    <xf numFmtId="0" fontId="1" fillId="0" borderId="0"/>
    <xf numFmtId="170" fontId="1" fillId="0" borderId="0" applyFont="0" applyFill="0" applyBorder="0" applyAlignment="0" applyProtection="0"/>
    <xf numFmtId="0" fontId="5" fillId="0" borderId="0"/>
  </cellStyleXfs>
  <cellXfs count="248">
    <xf numFmtId="0" fontId="0" fillId="0" borderId="0" xfId="0"/>
    <xf numFmtId="0" fontId="4" fillId="2" borderId="6" xfId="0" applyFont="1" applyFill="1" applyBorder="1" applyAlignment="1">
      <alignment horizontal="center" vertical="center" wrapText="1"/>
    </xf>
    <xf numFmtId="0" fontId="4" fillId="2" borderId="6" xfId="0" applyFont="1" applyFill="1" applyBorder="1" applyAlignment="1">
      <alignment horizontal="left" vertical="center" wrapText="1"/>
    </xf>
    <xf numFmtId="165" fontId="4" fillId="2" borderId="6" xfId="0" applyNumberFormat="1" applyFont="1" applyFill="1" applyBorder="1" applyAlignment="1">
      <alignment horizontal="center" vertical="center" wrapText="1"/>
    </xf>
    <xf numFmtId="0" fontId="7" fillId="3" borderId="6" xfId="0" applyFont="1" applyFill="1" applyBorder="1" applyAlignment="1">
      <alignment horizontal="center" vertical="center" wrapText="1"/>
    </xf>
    <xf numFmtId="165" fontId="7" fillId="3" borderId="6" xfId="0" applyNumberFormat="1" applyFont="1" applyFill="1" applyBorder="1" applyAlignment="1">
      <alignment horizontal="center" vertical="center" wrapText="1"/>
    </xf>
    <xf numFmtId="0" fontId="4" fillId="0" borderId="0" xfId="0" applyFont="1" applyAlignment="1">
      <alignment horizontal="left" vertical="center" wrapText="1"/>
    </xf>
    <xf numFmtId="0" fontId="7" fillId="3" borderId="6" xfId="0" applyFont="1" applyFill="1" applyBorder="1" applyAlignment="1">
      <alignment horizontal="left" vertical="center" wrapText="1"/>
    </xf>
    <xf numFmtId="167" fontId="4" fillId="2" borderId="6" xfId="1" applyNumberFormat="1" applyFont="1" applyFill="1" applyBorder="1" applyAlignment="1">
      <alignment horizontal="right" vertical="center" wrapText="1"/>
    </xf>
    <xf numFmtId="167" fontId="7" fillId="3" borderId="6" xfId="1" applyNumberFormat="1" applyFont="1" applyFill="1" applyBorder="1" applyAlignment="1">
      <alignment horizontal="right" vertical="center" wrapText="1"/>
    </xf>
    <xf numFmtId="0" fontId="4" fillId="0" borderId="0" xfId="0" applyFont="1" applyAlignment="1">
      <alignment horizontal="center" vertical="center" wrapText="1"/>
    </xf>
    <xf numFmtId="167" fontId="4" fillId="0" borderId="0" xfId="1" applyNumberFormat="1" applyFont="1" applyAlignment="1">
      <alignment horizontal="right" vertical="center" wrapText="1"/>
    </xf>
    <xf numFmtId="2" fontId="4" fillId="0" borderId="0" xfId="0" applyNumberFormat="1" applyFont="1" applyAlignment="1">
      <alignment horizontal="center" vertical="center" wrapText="1"/>
    </xf>
    <xf numFmtId="0" fontId="4" fillId="0" borderId="0" xfId="0" applyFont="1" applyBorder="1" applyAlignment="1">
      <alignment horizontal="center" vertical="center" wrapText="1"/>
    </xf>
    <xf numFmtId="166" fontId="2" fillId="0" borderId="0" xfId="0" applyNumberFormat="1" applyFont="1" applyBorder="1" applyAlignment="1">
      <alignment horizontal="left" vertical="center" wrapText="1"/>
    </xf>
    <xf numFmtId="167" fontId="3" fillId="0" borderId="0" xfId="1" applyNumberFormat="1" applyFont="1" applyBorder="1" applyAlignment="1">
      <alignment horizontal="right" vertical="center" wrapText="1"/>
    </xf>
    <xf numFmtId="2" fontId="3" fillId="0" borderId="0" xfId="0" applyNumberFormat="1" applyFont="1" applyBorder="1" applyAlignment="1">
      <alignment horizontal="center" vertical="center" wrapText="1"/>
    </xf>
    <xf numFmtId="0" fontId="3" fillId="0" borderId="0" xfId="0" applyFont="1" applyBorder="1" applyAlignment="1">
      <alignment horizontal="center" vertical="center" wrapText="1"/>
    </xf>
    <xf numFmtId="0" fontId="7" fillId="0" borderId="0" xfId="0" applyFont="1" applyAlignment="1">
      <alignment wrapText="1"/>
    </xf>
    <xf numFmtId="0" fontId="8" fillId="4" borderId="6" xfId="0" applyFont="1" applyFill="1" applyBorder="1" applyAlignment="1">
      <alignment horizontal="center" vertical="center" wrapText="1"/>
    </xf>
    <xf numFmtId="167" fontId="8" fillId="4" borderId="6" xfId="1" applyNumberFormat="1" applyFont="1" applyFill="1" applyBorder="1" applyAlignment="1">
      <alignment horizontal="right" vertical="center" wrapText="1"/>
    </xf>
    <xf numFmtId="2" fontId="8" fillId="4" borderId="6" xfId="0" applyNumberFormat="1" applyFont="1" applyFill="1" applyBorder="1" applyAlignment="1">
      <alignment horizontal="center" vertical="center" wrapText="1"/>
    </xf>
    <xf numFmtId="0" fontId="8" fillId="4" borderId="6" xfId="0" applyFont="1" applyFill="1" applyBorder="1" applyAlignment="1">
      <alignment wrapText="1"/>
    </xf>
    <xf numFmtId="0" fontId="4" fillId="0" borderId="0" xfId="0" applyFont="1" applyAlignment="1">
      <alignment wrapText="1"/>
    </xf>
    <xf numFmtId="0" fontId="3" fillId="0" borderId="0" xfId="0" applyFont="1" applyBorder="1" applyAlignment="1">
      <alignment wrapText="1"/>
    </xf>
    <xf numFmtId="0" fontId="4" fillId="0" borderId="0" xfId="0" applyFont="1" applyAlignment="1">
      <alignment wrapText="1"/>
    </xf>
    <xf numFmtId="0" fontId="3" fillId="0" borderId="0" xfId="0" applyFont="1" applyBorder="1" applyAlignment="1">
      <alignment wrapText="1"/>
    </xf>
    <xf numFmtId="2" fontId="3" fillId="0" borderId="0" xfId="0" applyNumberFormat="1" applyFont="1" applyBorder="1" applyAlignment="1">
      <alignment horizontal="right" vertical="center" wrapText="1"/>
    </xf>
    <xf numFmtId="2" fontId="4" fillId="0" borderId="0" xfId="0" applyNumberFormat="1" applyFont="1" applyAlignment="1">
      <alignment horizontal="right" vertical="center" wrapText="1"/>
    </xf>
    <xf numFmtId="0" fontId="4" fillId="0" borderId="6" xfId="0" applyFont="1" applyBorder="1" applyAlignment="1">
      <alignment horizontal="center" vertical="center" wrapText="1"/>
    </xf>
    <xf numFmtId="0" fontId="9" fillId="0" borderId="0" xfId="0" applyFont="1" applyAlignment="1">
      <alignment horizontal="center" vertical="center" wrapText="1"/>
    </xf>
    <xf numFmtId="0" fontId="9" fillId="3" borderId="6"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1" fillId="4" borderId="6" xfId="0" applyFont="1" applyFill="1" applyBorder="1" applyAlignment="1">
      <alignment horizontal="center" vertical="center" wrapText="1"/>
    </xf>
    <xf numFmtId="165" fontId="8" fillId="4" borderId="6" xfId="0" applyNumberFormat="1" applyFont="1" applyFill="1" applyBorder="1" applyAlignment="1">
      <alignment horizontal="center" vertical="center" wrapText="1"/>
    </xf>
    <xf numFmtId="165" fontId="8" fillId="4" borderId="6" xfId="0" applyNumberFormat="1" applyFont="1" applyFill="1" applyBorder="1" applyAlignment="1">
      <alignment horizontal="center" vertical="center"/>
    </xf>
    <xf numFmtId="168" fontId="3" fillId="0" borderId="0" xfId="0" applyNumberFormat="1" applyFont="1" applyBorder="1" applyAlignment="1">
      <alignment horizontal="center" vertical="center" wrapText="1"/>
    </xf>
    <xf numFmtId="168" fontId="2" fillId="0" borderId="6" xfId="0" applyNumberFormat="1" applyFont="1" applyBorder="1" applyAlignment="1">
      <alignment horizontal="center" vertical="center" wrapText="1"/>
    </xf>
    <xf numFmtId="168" fontId="8" fillId="4" borderId="6" xfId="0" applyNumberFormat="1" applyFont="1" applyFill="1" applyBorder="1" applyAlignment="1">
      <alignment horizontal="center" vertical="center" wrapText="1"/>
    </xf>
    <xf numFmtId="168" fontId="7" fillId="3" borderId="6" xfId="0" applyNumberFormat="1" applyFont="1" applyFill="1" applyBorder="1" applyAlignment="1">
      <alignment horizontal="center" vertical="center" wrapText="1"/>
    </xf>
    <xf numFmtId="168" fontId="4" fillId="0" borderId="0" xfId="0" applyNumberFormat="1" applyFont="1" applyAlignment="1">
      <alignment horizontal="center" vertical="center" wrapText="1"/>
    </xf>
    <xf numFmtId="0" fontId="7" fillId="6" borderId="6" xfId="0" applyFont="1" applyFill="1" applyBorder="1" applyAlignment="1">
      <alignment horizontal="center" vertical="center" wrapText="1"/>
    </xf>
    <xf numFmtId="167" fontId="7" fillId="6" borderId="6" xfId="1" applyNumberFormat="1" applyFont="1" applyFill="1" applyBorder="1" applyAlignment="1">
      <alignment horizontal="center" vertical="center" wrapText="1"/>
    </xf>
    <xf numFmtId="167" fontId="4" fillId="2" borderId="6" xfId="1" applyNumberFormat="1" applyFont="1" applyFill="1" applyBorder="1" applyAlignment="1">
      <alignment horizontal="center" vertical="center" wrapText="1"/>
    </xf>
    <xf numFmtId="2" fontId="4" fillId="0" borderId="6" xfId="0" applyNumberFormat="1" applyFont="1" applyBorder="1" applyAlignment="1">
      <alignment horizontal="center" vertical="center" wrapText="1"/>
    </xf>
    <xf numFmtId="168" fontId="4" fillId="0" borderId="6" xfId="0" applyNumberFormat="1" applyFont="1" applyBorder="1" applyAlignment="1">
      <alignment horizontal="center" vertical="center" wrapText="1"/>
    </xf>
    <xf numFmtId="0" fontId="4" fillId="0" borderId="6" xfId="0" applyFont="1" applyBorder="1" applyAlignment="1">
      <alignment horizontal="left" vertical="center" wrapText="1"/>
    </xf>
    <xf numFmtId="167" fontId="4" fillId="0" borderId="6" xfId="1" applyNumberFormat="1" applyFont="1" applyBorder="1" applyAlignment="1">
      <alignment horizontal="right" vertical="center" wrapText="1"/>
    </xf>
    <xf numFmtId="0" fontId="7" fillId="0" borderId="6" xfId="0" applyFont="1" applyBorder="1" applyAlignment="1">
      <alignment horizontal="center" vertical="center" wrapText="1"/>
    </xf>
    <xf numFmtId="167" fontId="7" fillId="0" borderId="6" xfId="1" applyNumberFormat="1" applyFont="1" applyBorder="1" applyAlignment="1">
      <alignment horizontal="center" vertical="center" wrapText="1"/>
    </xf>
    <xf numFmtId="167" fontId="9" fillId="0" borderId="6" xfId="1" applyNumberFormat="1" applyFont="1" applyBorder="1" applyAlignment="1">
      <alignment horizontal="right" vertical="center" wrapText="1"/>
    </xf>
    <xf numFmtId="1" fontId="4" fillId="0" borderId="6" xfId="1" applyNumberFormat="1" applyFont="1" applyBorder="1" applyAlignment="1">
      <alignment horizontal="center" vertical="center" wrapText="1"/>
    </xf>
    <xf numFmtId="1" fontId="7" fillId="0" borderId="6" xfId="1" applyNumberFormat="1" applyFont="1" applyBorder="1" applyAlignment="1">
      <alignment horizontal="center" vertical="center" wrapText="1"/>
    </xf>
    <xf numFmtId="1" fontId="4" fillId="0" borderId="6" xfId="0" applyNumberFormat="1" applyFont="1" applyBorder="1" applyAlignment="1">
      <alignment horizontal="center" vertical="center" wrapText="1"/>
    </xf>
    <xf numFmtId="1" fontId="4" fillId="0" borderId="0" xfId="0" applyNumberFormat="1" applyFont="1" applyAlignment="1">
      <alignment horizontal="right" vertical="center" wrapText="1"/>
    </xf>
    <xf numFmtId="1" fontId="9" fillId="0" borderId="6" xfId="0" applyNumberFormat="1" applyFont="1" applyBorder="1" applyAlignment="1">
      <alignment horizontal="center" vertical="center" wrapText="1"/>
    </xf>
    <xf numFmtId="1" fontId="4" fillId="0" borderId="0" xfId="0" applyNumberFormat="1" applyFont="1" applyAlignment="1">
      <alignment wrapText="1"/>
    </xf>
    <xf numFmtId="0" fontId="4" fillId="0" borderId="0" xfId="0" applyFont="1" applyAlignment="1">
      <alignment wrapText="1"/>
    </xf>
    <xf numFmtId="0" fontId="9" fillId="0" borderId="6" xfId="0" applyFont="1" applyBorder="1" applyAlignment="1">
      <alignment horizontal="center" vertical="center" wrapText="1"/>
    </xf>
    <xf numFmtId="0" fontId="4" fillId="0" borderId="0" xfId="0" applyFont="1" applyBorder="1" applyAlignment="1">
      <alignment horizontal="center" wrapText="1"/>
    </xf>
    <xf numFmtId="167" fontId="4" fillId="0" borderId="6" xfId="1" applyNumberFormat="1" applyFont="1" applyBorder="1" applyAlignment="1">
      <alignment horizontal="center" vertical="center" wrapText="1"/>
    </xf>
    <xf numFmtId="167" fontId="4" fillId="2" borderId="4" xfId="1" applyNumberFormat="1" applyFont="1" applyFill="1" applyBorder="1" applyAlignment="1">
      <alignment horizontal="center" vertical="center" wrapText="1"/>
    </xf>
    <xf numFmtId="165" fontId="4" fillId="2" borderId="5" xfId="0" applyNumberFormat="1" applyFont="1" applyFill="1" applyBorder="1" applyAlignment="1">
      <alignment horizontal="center" vertical="center" wrapText="1"/>
    </xf>
    <xf numFmtId="166" fontId="4" fillId="2" borderId="5" xfId="0" applyNumberFormat="1"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0" borderId="0" xfId="0" applyFont="1" applyAlignment="1">
      <alignment wrapText="1"/>
    </xf>
    <xf numFmtId="167" fontId="7" fillId="3" borderId="6" xfId="1" applyNumberFormat="1" applyFont="1" applyFill="1" applyBorder="1" applyAlignment="1">
      <alignment horizontal="center" vertical="center" wrapText="1"/>
    </xf>
    <xf numFmtId="0" fontId="4" fillId="0" borderId="0" xfId="0" applyFont="1" applyAlignment="1">
      <alignment horizontal="center" vertical="center" wrapText="1"/>
    </xf>
    <xf numFmtId="0" fontId="9" fillId="0" borderId="6" xfId="0" applyFont="1" applyBorder="1" applyAlignment="1">
      <alignment horizontal="center" vertical="center" wrapText="1"/>
    </xf>
    <xf numFmtId="0" fontId="9" fillId="0" borderId="6" xfId="0" applyFont="1" applyBorder="1" applyAlignment="1">
      <alignment horizontal="left" vertical="center" wrapText="1"/>
    </xf>
    <xf numFmtId="2" fontId="10" fillId="4" borderId="6" xfId="0" applyNumberFormat="1" applyFont="1" applyFill="1" applyBorder="1" applyAlignment="1">
      <alignment horizontal="center" vertical="center" wrapText="1"/>
    </xf>
    <xf numFmtId="168" fontId="10" fillId="4" borderId="6" xfId="0" applyNumberFormat="1" applyFont="1" applyFill="1" applyBorder="1" applyAlignment="1">
      <alignment horizontal="center" vertical="center" wrapText="1"/>
    </xf>
    <xf numFmtId="0" fontId="10" fillId="4" borderId="6" xfId="0" applyFont="1" applyFill="1" applyBorder="1" applyAlignment="1">
      <alignment wrapText="1"/>
    </xf>
    <xf numFmtId="0" fontId="15" fillId="0" borderId="6" xfId="0" applyFont="1" applyBorder="1" applyAlignment="1">
      <alignment horizontal="center" vertical="center" wrapText="1"/>
    </xf>
    <xf numFmtId="2" fontId="9" fillId="0" borderId="6" xfId="0" applyNumberFormat="1" applyFont="1" applyBorder="1" applyAlignment="1">
      <alignment horizontal="center" vertical="center" wrapText="1"/>
    </xf>
    <xf numFmtId="168" fontId="9" fillId="0" borderId="6" xfId="0" applyNumberFormat="1" applyFont="1" applyBorder="1" applyAlignment="1">
      <alignment horizontal="center" vertical="center" wrapText="1"/>
    </xf>
    <xf numFmtId="1" fontId="9" fillId="0" borderId="6" xfId="1" applyNumberFormat="1" applyFont="1" applyBorder="1" applyAlignment="1">
      <alignment horizontal="center" vertical="center" wrapText="1"/>
    </xf>
    <xf numFmtId="0" fontId="12" fillId="0" borderId="6" xfId="0" applyFont="1" applyBorder="1" applyAlignment="1">
      <alignment horizontal="center" vertical="center" wrapText="1"/>
    </xf>
    <xf numFmtId="1" fontId="12" fillId="0" borderId="6" xfId="1" applyNumberFormat="1" applyFont="1" applyBorder="1" applyAlignment="1">
      <alignment horizontal="center" vertical="center" wrapText="1"/>
    </xf>
    <xf numFmtId="167" fontId="12" fillId="0" borderId="6" xfId="1" applyNumberFormat="1" applyFont="1" applyBorder="1" applyAlignment="1">
      <alignment horizontal="center" vertical="center" wrapText="1"/>
    </xf>
    <xf numFmtId="167" fontId="7" fillId="0" borderId="6" xfId="1" applyNumberFormat="1" applyFont="1" applyBorder="1" applyAlignment="1">
      <alignment vertical="center" wrapText="1"/>
    </xf>
    <xf numFmtId="0" fontId="7" fillId="3" borderId="5" xfId="0" applyFont="1" applyFill="1" applyBorder="1" applyAlignment="1">
      <alignment horizontal="center" vertical="center" wrapText="1"/>
    </xf>
    <xf numFmtId="0" fontId="7" fillId="3" borderId="5" xfId="0" applyFont="1" applyFill="1" applyBorder="1" applyAlignment="1">
      <alignment horizontal="left" vertical="center" wrapText="1"/>
    </xf>
    <xf numFmtId="167" fontId="7" fillId="3" borderId="5" xfId="1" applyNumberFormat="1" applyFont="1" applyFill="1" applyBorder="1" applyAlignment="1">
      <alignment horizontal="right" vertical="center" wrapText="1"/>
    </xf>
    <xf numFmtId="165" fontId="7" fillId="3" borderId="5" xfId="0" applyNumberFormat="1" applyFont="1" applyFill="1" applyBorder="1" applyAlignment="1">
      <alignment horizontal="center" vertical="center" wrapText="1"/>
    </xf>
    <xf numFmtId="168" fontId="7" fillId="3" borderId="5" xfId="0" applyNumberFormat="1" applyFont="1" applyFill="1" applyBorder="1" applyAlignment="1">
      <alignment horizontal="center" vertical="center" wrapText="1"/>
    </xf>
    <xf numFmtId="0" fontId="9" fillId="3" borderId="5" xfId="0" applyFont="1" applyFill="1" applyBorder="1" applyAlignment="1">
      <alignment horizontal="center" vertical="center" wrapText="1"/>
    </xf>
    <xf numFmtId="0" fontId="15" fillId="2" borderId="6" xfId="3" applyFont="1" applyFill="1" applyBorder="1" applyAlignment="1">
      <alignment horizontal="center" vertical="center" wrapText="1"/>
    </xf>
    <xf numFmtId="49" fontId="4" fillId="2" borderId="6" xfId="0" applyNumberFormat="1" applyFont="1" applyFill="1" applyBorder="1" applyAlignment="1">
      <alignment horizontal="center" vertical="center" wrapText="1"/>
    </xf>
    <xf numFmtId="167" fontId="4" fillId="2" borderId="11" xfId="1" applyNumberFormat="1" applyFont="1" applyFill="1" applyBorder="1" applyAlignment="1">
      <alignment horizontal="center" vertical="center" wrapText="1"/>
    </xf>
    <xf numFmtId="0" fontId="4" fillId="0" borderId="6" xfId="0" applyFont="1" applyBorder="1" applyAlignment="1">
      <alignment horizontal="justify" vertical="center" wrapText="1"/>
    </xf>
    <xf numFmtId="0" fontId="0" fillId="0" borderId="0" xfId="0"/>
    <xf numFmtId="0" fontId="17" fillId="0" borderId="0" xfId="0" applyFont="1"/>
    <xf numFmtId="169" fontId="4" fillId="2" borderId="6" xfId="1" applyNumberFormat="1" applyFont="1" applyFill="1" applyBorder="1" applyAlignment="1">
      <alignment horizontal="right" vertical="center" wrapText="1"/>
    </xf>
    <xf numFmtId="0" fontId="16" fillId="4" borderId="6" xfId="0" applyFont="1" applyFill="1" applyBorder="1" applyAlignment="1">
      <alignment horizontal="center" vertical="center" wrapText="1"/>
    </xf>
    <xf numFmtId="167" fontId="15" fillId="2" borderId="6" xfId="1" applyNumberFormat="1" applyFont="1" applyFill="1" applyBorder="1" applyAlignment="1">
      <alignment horizontal="center" vertical="center" wrapText="1"/>
    </xf>
    <xf numFmtId="0" fontId="4" fillId="0" borderId="0" xfId="0" applyFont="1" applyAlignment="1">
      <alignment horizontal="left" vertical="center" wrapText="1"/>
    </xf>
    <xf numFmtId="172" fontId="4" fillId="0" borderId="0" xfId="0" applyNumberFormat="1" applyFont="1" applyAlignment="1">
      <alignment wrapText="1"/>
    </xf>
    <xf numFmtId="0" fontId="9" fillId="2" borderId="6" xfId="0" applyFont="1" applyFill="1" applyBorder="1" applyAlignment="1">
      <alignment horizontal="center" vertical="center" wrapText="1"/>
    </xf>
    <xf numFmtId="0" fontId="9" fillId="0" borderId="6" xfId="0" applyFont="1" applyBorder="1" applyAlignment="1">
      <alignment horizontal="center" vertical="center" wrapText="1"/>
    </xf>
    <xf numFmtId="43" fontId="8" fillId="4" borderId="6" xfId="1" applyNumberFormat="1" applyFont="1" applyFill="1" applyBorder="1" applyAlignment="1">
      <alignment horizontal="right" vertical="center" wrapText="1"/>
    </xf>
    <xf numFmtId="49" fontId="15" fillId="2" borderId="6" xfId="0" applyNumberFormat="1" applyFont="1" applyFill="1" applyBorder="1" applyAlignment="1">
      <alignment horizontal="center" vertical="center" wrapText="1"/>
    </xf>
    <xf numFmtId="0" fontId="12" fillId="0" borderId="0" xfId="0" applyFont="1" applyBorder="1" applyAlignment="1">
      <alignment horizontal="center" vertical="center" wrapText="1"/>
    </xf>
    <xf numFmtId="1" fontId="12" fillId="0" borderId="0" xfId="1" applyNumberFormat="1" applyFont="1" applyBorder="1" applyAlignment="1">
      <alignment horizontal="center" vertical="center" wrapText="1"/>
    </xf>
    <xf numFmtId="167" fontId="12" fillId="0" borderId="0" xfId="1" applyNumberFormat="1" applyFont="1" applyBorder="1" applyAlignment="1">
      <alignment horizontal="center" vertical="center" wrapText="1"/>
    </xf>
    <xf numFmtId="169" fontId="19" fillId="2" borderId="6" xfId="1" applyNumberFormat="1" applyFont="1" applyFill="1" applyBorder="1" applyAlignment="1">
      <alignment horizontal="right" vertical="center" wrapText="1"/>
    </xf>
    <xf numFmtId="0" fontId="9" fillId="0" borderId="6" xfId="0" applyFont="1" applyBorder="1" applyAlignment="1">
      <alignment horizontal="center" vertical="center" wrapText="1"/>
    </xf>
    <xf numFmtId="165" fontId="15" fillId="2" borderId="6" xfId="0" applyNumberFormat="1" applyFont="1" applyFill="1" applyBorder="1" applyAlignment="1">
      <alignment horizontal="center" vertical="center" wrapText="1"/>
    </xf>
    <xf numFmtId="171" fontId="12" fillId="0" borderId="6" xfId="1" applyNumberFormat="1" applyFont="1" applyBorder="1" applyAlignment="1">
      <alignment horizontal="center" vertical="center" wrapText="1"/>
    </xf>
    <xf numFmtId="171" fontId="9" fillId="0" borderId="6" xfId="1" applyNumberFormat="1" applyFont="1" applyBorder="1" applyAlignment="1">
      <alignment horizontal="right" vertical="center" wrapText="1"/>
    </xf>
    <xf numFmtId="0" fontId="9" fillId="0" borderId="6" xfId="0" applyFont="1" applyBorder="1" applyAlignment="1">
      <alignment horizontal="center" vertical="center" wrapText="1"/>
    </xf>
    <xf numFmtId="0" fontId="9" fillId="0" borderId="6" xfId="0" applyFont="1" applyBorder="1" applyAlignment="1">
      <alignment horizontal="center" vertical="center" wrapText="1"/>
    </xf>
    <xf numFmtId="0" fontId="4" fillId="2" borderId="5" xfId="0" applyFont="1" applyFill="1" applyBorder="1" applyAlignment="1">
      <alignment horizontal="center" vertical="center" wrapText="1"/>
    </xf>
    <xf numFmtId="167" fontId="4" fillId="2" borderId="5" xfId="1" applyNumberFormat="1" applyFont="1" applyFill="1" applyBorder="1" applyAlignment="1">
      <alignment horizontal="center" vertical="center" wrapText="1"/>
    </xf>
    <xf numFmtId="0" fontId="15" fillId="2" borderId="5" xfId="3" applyFont="1" applyFill="1" applyBorder="1" applyAlignment="1">
      <alignment horizontal="center" vertical="center" wrapText="1"/>
    </xf>
    <xf numFmtId="0" fontId="7" fillId="2" borderId="0" xfId="0" applyFont="1" applyFill="1" applyBorder="1" applyAlignment="1">
      <alignment wrapText="1"/>
    </xf>
    <xf numFmtId="0" fontId="7" fillId="2" borderId="6" xfId="0" applyFont="1" applyFill="1" applyBorder="1" applyAlignment="1">
      <alignment horizontal="center" vertical="center" wrapText="1"/>
    </xf>
    <xf numFmtId="0" fontId="7" fillId="9" borderId="6" xfId="0" applyFont="1" applyFill="1" applyBorder="1" applyAlignment="1">
      <alignment horizontal="center" vertical="center" wrapText="1"/>
    </xf>
    <xf numFmtId="43" fontId="7" fillId="9" borderId="6" xfId="0" applyNumberFormat="1" applyFont="1" applyFill="1" applyBorder="1" applyAlignment="1">
      <alignment horizontal="center" vertical="center" wrapText="1"/>
    </xf>
    <xf numFmtId="0" fontId="8" fillId="8" borderId="6" xfId="0" applyFont="1" applyFill="1" applyBorder="1" applyAlignment="1">
      <alignment horizontal="center" vertical="center" wrapText="1"/>
    </xf>
    <xf numFmtId="43" fontId="8" fillId="8" borderId="6" xfId="0" applyNumberFormat="1" applyFont="1" applyFill="1" applyBorder="1" applyAlignment="1">
      <alignment horizontal="center" vertical="center" wrapText="1"/>
    </xf>
    <xf numFmtId="169" fontId="4" fillId="2" borderId="6" xfId="0" applyNumberFormat="1" applyFont="1" applyFill="1" applyBorder="1" applyAlignment="1">
      <alignment horizontal="right" vertical="center" wrapText="1"/>
    </xf>
    <xf numFmtId="0" fontId="9" fillId="0" borderId="6" xfId="0" applyFont="1" applyBorder="1" applyAlignment="1">
      <alignment horizontal="center" vertical="center" wrapText="1"/>
    </xf>
    <xf numFmtId="0" fontId="4" fillId="2" borderId="5" xfId="0" applyFont="1" applyFill="1" applyBorder="1" applyAlignment="1">
      <alignment horizontal="left" vertical="center" wrapText="1"/>
    </xf>
    <xf numFmtId="0" fontId="15" fillId="2" borderId="6" xfId="5" applyFont="1" applyFill="1" applyBorder="1" applyAlignment="1">
      <alignment horizontal="center" vertical="center"/>
    </xf>
    <xf numFmtId="0" fontId="15" fillId="2" borderId="6" xfId="1" applyNumberFormat="1" applyFont="1" applyFill="1" applyBorder="1" applyAlignment="1">
      <alignment horizontal="center" vertical="center" wrapText="1"/>
    </xf>
    <xf numFmtId="0" fontId="4" fillId="2" borderId="6" xfId="0" applyFont="1" applyFill="1" applyBorder="1" applyAlignment="1">
      <alignment vertical="center" wrapText="1"/>
    </xf>
    <xf numFmtId="169" fontId="4" fillId="0" borderId="6" xfId="0" applyNumberFormat="1" applyFont="1" applyBorder="1" applyAlignment="1">
      <alignment horizontal="right" vertical="center"/>
    </xf>
    <xf numFmtId="0" fontId="4" fillId="0" borderId="6" xfId="0" applyFont="1" applyBorder="1" applyAlignment="1">
      <alignment horizontal="center" vertical="center"/>
    </xf>
    <xf numFmtId="4" fontId="7" fillId="3" borderId="5" xfId="1" applyNumberFormat="1" applyFont="1" applyFill="1" applyBorder="1" applyAlignment="1">
      <alignment horizontal="right" vertical="center" wrapText="1"/>
    </xf>
    <xf numFmtId="165" fontId="8" fillId="8" borderId="5" xfId="0" applyNumberFormat="1" applyFont="1" applyFill="1" applyBorder="1" applyAlignment="1">
      <alignment horizontal="center" vertical="center" wrapText="1"/>
    </xf>
    <xf numFmtId="168" fontId="8" fillId="8" borderId="5" xfId="0" applyNumberFormat="1" applyFont="1" applyFill="1" applyBorder="1" applyAlignment="1">
      <alignment horizontal="center" vertical="center" wrapText="1"/>
    </xf>
    <xf numFmtId="0" fontId="11" fillId="8" borderId="5" xfId="0" applyFont="1" applyFill="1" applyBorder="1" applyAlignment="1">
      <alignment horizontal="center" vertical="center" wrapText="1"/>
    </xf>
    <xf numFmtId="0" fontId="9" fillId="0" borderId="6" xfId="0" applyFont="1" applyBorder="1" applyAlignment="1">
      <alignment horizontal="center" vertical="center" wrapText="1"/>
    </xf>
    <xf numFmtId="167" fontId="4" fillId="0" borderId="6" xfId="1" applyNumberFormat="1" applyFont="1" applyBorder="1" applyAlignment="1">
      <alignment horizontal="center" vertical="center" wrapText="1"/>
    </xf>
    <xf numFmtId="167" fontId="7" fillId="2" borderId="5" xfId="1" applyNumberFormat="1" applyFont="1" applyFill="1" applyBorder="1" applyAlignment="1">
      <alignment horizontal="right" vertical="center" wrapText="1"/>
    </xf>
    <xf numFmtId="165" fontId="7" fillId="2" borderId="5" xfId="0" applyNumberFormat="1" applyFont="1" applyFill="1" applyBorder="1" applyAlignment="1">
      <alignment horizontal="center" vertical="center" wrapText="1"/>
    </xf>
    <xf numFmtId="168" fontId="7" fillId="2" borderId="5" xfId="0" applyNumberFormat="1" applyFont="1" applyFill="1" applyBorder="1" applyAlignment="1">
      <alignment horizontal="center" vertical="center" wrapText="1"/>
    </xf>
    <xf numFmtId="0" fontId="9" fillId="2" borderId="5" xfId="0" applyFont="1" applyFill="1" applyBorder="1" applyAlignment="1">
      <alignment horizontal="center" vertical="center" wrapText="1"/>
    </xf>
    <xf numFmtId="167" fontId="7" fillId="2" borderId="6" xfId="2" applyNumberFormat="1" applyFont="1" applyFill="1" applyBorder="1" applyAlignment="1">
      <alignment horizontal="right" vertical="center" wrapText="1"/>
    </xf>
    <xf numFmtId="167" fontId="7" fillId="3" borderId="15" xfId="2" applyNumberFormat="1" applyFont="1" applyFill="1" applyBorder="1" applyAlignment="1">
      <alignment horizontal="right" vertical="center" wrapText="1"/>
    </xf>
    <xf numFmtId="0" fontId="19" fillId="0" borderId="6" xfId="0" applyFont="1" applyBorder="1" applyAlignment="1">
      <alignment horizontal="left" vertical="center" wrapText="1"/>
    </xf>
    <xf numFmtId="3" fontId="19" fillId="0" borderId="6" xfId="1" applyNumberFormat="1" applyFont="1" applyBorder="1" applyAlignment="1">
      <alignment horizontal="center" vertical="center" wrapText="1"/>
    </xf>
    <xf numFmtId="169" fontId="19" fillId="0" borderId="6" xfId="1" applyNumberFormat="1" applyFont="1" applyBorder="1" applyAlignment="1">
      <alignment horizontal="right" vertical="center" wrapText="1"/>
    </xf>
    <xf numFmtId="3" fontId="19" fillId="0" borderId="2" xfId="1" applyNumberFormat="1" applyFont="1" applyBorder="1" applyAlignment="1">
      <alignment horizontal="center" vertical="center" wrapText="1"/>
    </xf>
    <xf numFmtId="0" fontId="21" fillId="0" borderId="6" xfId="0" applyFont="1" applyBorder="1" applyAlignment="1">
      <alignment horizontal="center" vertical="center"/>
    </xf>
    <xf numFmtId="166" fontId="19" fillId="2" borderId="6" xfId="0" applyNumberFormat="1" applyFont="1" applyFill="1" applyBorder="1" applyAlignment="1">
      <alignment horizontal="center" vertical="center" wrapText="1"/>
    </xf>
    <xf numFmtId="0" fontId="19" fillId="0" borderId="6" xfId="0" applyFont="1" applyBorder="1" applyAlignment="1">
      <alignment horizontal="center" vertical="center" wrapText="1"/>
    </xf>
    <xf numFmtId="0" fontId="18" fillId="2" borderId="6" xfId="3" applyFont="1" applyFill="1" applyBorder="1" applyAlignment="1">
      <alignment horizontal="center" vertical="center" wrapText="1"/>
    </xf>
    <xf numFmtId="4" fontId="19" fillId="2" borderId="6" xfId="1" applyNumberFormat="1" applyFont="1" applyFill="1" applyBorder="1" applyAlignment="1">
      <alignment horizontal="right" vertical="center" wrapText="1"/>
    </xf>
    <xf numFmtId="0" fontId="19" fillId="2" borderId="6" xfId="0" applyFont="1" applyFill="1" applyBorder="1" applyAlignment="1">
      <alignment horizontal="left" vertical="center" wrapText="1"/>
    </xf>
    <xf numFmtId="3" fontId="20" fillId="2" borderId="6" xfId="1" applyNumberFormat="1" applyFont="1" applyFill="1" applyBorder="1" applyAlignment="1">
      <alignment horizontal="center" vertical="center"/>
    </xf>
    <xf numFmtId="169" fontId="21" fillId="2" borderId="6" xfId="0" applyNumberFormat="1" applyFont="1" applyFill="1" applyBorder="1" applyAlignment="1">
      <alignment horizontal="right" vertical="center" wrapText="1"/>
    </xf>
    <xf numFmtId="3" fontId="19" fillId="0" borderId="4" xfId="1" applyNumberFormat="1" applyFont="1" applyBorder="1" applyAlignment="1">
      <alignment horizontal="center" vertical="center" wrapText="1"/>
    </xf>
    <xf numFmtId="0" fontId="18" fillId="2" borderId="4" xfId="3" applyFont="1" applyFill="1" applyBorder="1" applyAlignment="1">
      <alignment horizontal="center" vertical="center" wrapText="1"/>
    </xf>
    <xf numFmtId="3" fontId="19" fillId="2" borderId="4" xfId="1" applyNumberFormat="1" applyFont="1" applyFill="1" applyBorder="1" applyAlignment="1">
      <alignment horizontal="center" vertical="center" wrapText="1"/>
    </xf>
    <xf numFmtId="3" fontId="19" fillId="2" borderId="2" xfId="1" applyNumberFormat="1" applyFont="1" applyFill="1" applyBorder="1" applyAlignment="1">
      <alignment horizontal="center" vertical="center" wrapText="1"/>
    </xf>
    <xf numFmtId="0" fontId="21" fillId="2" borderId="6" xfId="0" applyFont="1" applyFill="1" applyBorder="1" applyAlignment="1">
      <alignment horizontal="center" vertical="center"/>
    </xf>
    <xf numFmtId="167" fontId="15" fillId="2" borderId="6" xfId="1" applyNumberFormat="1" applyFont="1" applyFill="1" applyBorder="1" applyAlignment="1">
      <alignment horizontal="right" vertical="center" wrapText="1"/>
    </xf>
    <xf numFmtId="0" fontId="15" fillId="2" borderId="6" xfId="9" applyFont="1" applyFill="1" applyBorder="1" applyAlignment="1">
      <alignment vertical="center" wrapText="1"/>
    </xf>
    <xf numFmtId="173" fontId="4" fillId="2" borderId="6" xfId="1" applyNumberFormat="1" applyFont="1" applyFill="1" applyBorder="1" applyAlignment="1">
      <alignment horizontal="right" vertical="center" wrapText="1"/>
    </xf>
    <xf numFmtId="174" fontId="4" fillId="2" borderId="6" xfId="1" applyNumberFormat="1" applyFont="1" applyFill="1" applyBorder="1" applyAlignment="1">
      <alignment horizontal="right" vertical="center" wrapText="1"/>
    </xf>
    <xf numFmtId="174" fontId="7" fillId="3" borderId="6" xfId="1" applyNumberFormat="1" applyFont="1" applyFill="1" applyBorder="1" applyAlignment="1">
      <alignment horizontal="right" vertical="center" wrapText="1"/>
    </xf>
    <xf numFmtId="0" fontId="4" fillId="0" borderId="6" xfId="0" applyFont="1" applyFill="1" applyBorder="1" applyAlignment="1">
      <alignment vertical="center" wrapText="1"/>
    </xf>
    <xf numFmtId="0" fontId="9" fillId="0" borderId="6" xfId="0" applyFont="1" applyBorder="1" applyAlignment="1">
      <alignment horizontal="justify" vertical="center"/>
    </xf>
    <xf numFmtId="0" fontId="8" fillId="10" borderId="5" xfId="0" applyFont="1" applyFill="1" applyBorder="1" applyAlignment="1">
      <alignment horizontal="center" vertical="center" wrapText="1"/>
    </xf>
    <xf numFmtId="0" fontId="8" fillId="10" borderId="5" xfId="0" applyFont="1" applyFill="1" applyBorder="1" applyAlignment="1">
      <alignment horizontal="left" vertical="center" wrapText="1"/>
    </xf>
    <xf numFmtId="167" fontId="8" fillId="10" borderId="5" xfId="1" applyNumberFormat="1" applyFont="1" applyFill="1" applyBorder="1" applyAlignment="1">
      <alignment horizontal="right" vertical="center" wrapText="1"/>
    </xf>
    <xf numFmtId="165" fontId="8" fillId="10" borderId="5" xfId="0" applyNumberFormat="1" applyFont="1" applyFill="1" applyBorder="1" applyAlignment="1">
      <alignment horizontal="center" vertical="center" wrapText="1"/>
    </xf>
    <xf numFmtId="168" fontId="8" fillId="10" borderId="5" xfId="0" applyNumberFormat="1" applyFont="1" applyFill="1" applyBorder="1" applyAlignment="1">
      <alignment horizontal="center" vertical="center" wrapText="1"/>
    </xf>
    <xf numFmtId="0" fontId="9" fillId="0" borderId="6" xfId="0" applyFont="1" applyBorder="1" applyAlignment="1">
      <alignment horizontal="center" vertical="center" wrapText="1"/>
    </xf>
    <xf numFmtId="0" fontId="9" fillId="0" borderId="5" xfId="0" applyFont="1" applyBorder="1" applyAlignment="1">
      <alignment horizontal="center" vertical="center" wrapText="1"/>
    </xf>
    <xf numFmtId="167" fontId="4" fillId="0" borderId="6" xfId="1" applyNumberFormat="1" applyFont="1" applyBorder="1" applyAlignment="1">
      <alignment horizontal="center" vertical="center" wrapText="1"/>
    </xf>
    <xf numFmtId="49" fontId="4" fillId="2" borderId="5" xfId="0" applyNumberFormat="1" applyFont="1" applyFill="1" applyBorder="1" applyAlignment="1">
      <alignment horizontal="center" vertical="center" wrapText="1"/>
    </xf>
    <xf numFmtId="167" fontId="7" fillId="3" borderId="6" xfId="2" applyNumberFormat="1" applyFont="1" applyFill="1" applyBorder="1" applyAlignment="1">
      <alignment horizontal="right" vertical="center" wrapText="1"/>
    </xf>
    <xf numFmtId="0" fontId="4" fillId="0" borderId="5" xfId="0" applyFont="1" applyBorder="1" applyAlignment="1">
      <alignment horizontal="center" vertical="center"/>
    </xf>
    <xf numFmtId="0" fontId="4" fillId="2" borderId="7" xfId="0" applyFont="1" applyFill="1" applyBorder="1" applyAlignment="1">
      <alignment horizontal="center" vertical="center" wrapText="1"/>
    </xf>
    <xf numFmtId="167" fontId="4" fillId="0" borderId="5" xfId="1" applyNumberFormat="1" applyFont="1" applyBorder="1" applyAlignment="1">
      <alignment horizontal="right" vertical="center" wrapText="1"/>
    </xf>
    <xf numFmtId="0" fontId="19" fillId="2" borderId="5" xfId="0" applyFont="1" applyFill="1" applyBorder="1" applyAlignment="1">
      <alignment horizontal="left" vertical="center" wrapText="1"/>
    </xf>
    <xf numFmtId="3" fontId="19" fillId="0" borderId="5" xfId="1" applyNumberFormat="1" applyFont="1" applyBorder="1" applyAlignment="1">
      <alignment horizontal="center" vertical="center" wrapText="1"/>
    </xf>
    <xf numFmtId="4" fontId="19" fillId="2" borderId="5" xfId="1" applyNumberFormat="1" applyFont="1" applyFill="1" applyBorder="1" applyAlignment="1">
      <alignment horizontal="right" vertical="center" wrapText="1"/>
    </xf>
    <xf numFmtId="169" fontId="19" fillId="0" borderId="5" xfId="1" applyNumberFormat="1" applyFont="1" applyBorder="1" applyAlignment="1">
      <alignment horizontal="right" vertical="center" wrapText="1"/>
    </xf>
    <xf numFmtId="3" fontId="20" fillId="2" borderId="5" xfId="1" applyNumberFormat="1" applyFont="1" applyFill="1" applyBorder="1" applyAlignment="1">
      <alignment horizontal="center" vertical="center"/>
    </xf>
    <xf numFmtId="166" fontId="19" fillId="2" borderId="5" xfId="0" applyNumberFormat="1" applyFont="1" applyFill="1" applyBorder="1" applyAlignment="1">
      <alignment horizontal="center" vertical="center" wrapText="1"/>
    </xf>
    <xf numFmtId="43" fontId="9" fillId="0" borderId="6" xfId="1" applyNumberFormat="1" applyFont="1" applyBorder="1" applyAlignment="1">
      <alignment horizontal="right" vertical="center" wrapText="1"/>
    </xf>
    <xf numFmtId="167" fontId="4" fillId="2" borderId="6" xfId="2" applyNumberFormat="1" applyFont="1" applyFill="1" applyBorder="1" applyAlignment="1">
      <alignment horizontal="right" vertical="center" wrapText="1"/>
    </xf>
    <xf numFmtId="171" fontId="7" fillId="0" borderId="0" xfId="0" applyNumberFormat="1" applyFont="1" applyAlignment="1">
      <alignment wrapText="1"/>
    </xf>
    <xf numFmtId="167" fontId="7" fillId="0" borderId="0" xfId="0" applyNumberFormat="1" applyFont="1" applyAlignment="1">
      <alignment wrapText="1"/>
    </xf>
    <xf numFmtId="0" fontId="9" fillId="0" borderId="6" xfId="0" applyFont="1" applyBorder="1" applyAlignment="1">
      <alignment horizontal="center" vertical="center" wrapText="1"/>
    </xf>
    <xf numFmtId="167" fontId="2" fillId="0" borderId="6" xfId="1" applyNumberFormat="1" applyFont="1" applyBorder="1" applyAlignment="1">
      <alignment horizontal="center" vertical="center" wrapText="1"/>
    </xf>
    <xf numFmtId="0" fontId="9" fillId="0" borderId="6" xfId="0" applyFont="1" applyBorder="1" applyAlignment="1">
      <alignment horizontal="center" vertical="center" wrapText="1"/>
    </xf>
    <xf numFmtId="0" fontId="2" fillId="0" borderId="6" xfId="0" applyFont="1" applyBorder="1" applyAlignment="1">
      <alignment horizontal="center" vertical="center" wrapText="1"/>
    </xf>
    <xf numFmtId="0" fontId="2" fillId="0" borderId="6" xfId="0" applyFont="1" applyBorder="1" applyAlignment="1">
      <alignment horizontal="left" vertical="center" wrapText="1"/>
    </xf>
    <xf numFmtId="2" fontId="2" fillId="0" borderId="6" xfId="0" applyNumberFormat="1" applyFont="1" applyBorder="1" applyAlignment="1">
      <alignment horizontal="center" vertical="center" wrapText="1"/>
    </xf>
    <xf numFmtId="167" fontId="4" fillId="0" borderId="0" xfId="0" applyNumberFormat="1" applyFont="1" applyAlignment="1">
      <alignment horizontal="center" vertical="center" wrapText="1"/>
    </xf>
    <xf numFmtId="0" fontId="3" fillId="0" borderId="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167" fontId="2" fillId="0" borderId="6" xfId="1" applyNumberFormat="1" applyFont="1" applyBorder="1" applyAlignment="1">
      <alignment horizontal="center" vertical="center" wrapText="1"/>
    </xf>
    <xf numFmtId="2" fontId="2" fillId="0" borderId="1" xfId="0" applyNumberFormat="1" applyFont="1" applyBorder="1" applyAlignment="1">
      <alignment horizontal="center" vertical="center" wrapText="1"/>
    </xf>
    <xf numFmtId="2" fontId="2" fillId="0" borderId="5" xfId="0" applyNumberFormat="1" applyFont="1" applyBorder="1" applyAlignment="1">
      <alignment horizontal="center" vertical="center" wrapText="1"/>
    </xf>
    <xf numFmtId="168" fontId="2" fillId="0" borderId="2" xfId="0" applyNumberFormat="1" applyFont="1" applyBorder="1" applyAlignment="1">
      <alignment horizontal="center" vertical="center" wrapText="1"/>
    </xf>
    <xf numFmtId="168" fontId="2" fillId="0" borderId="3" xfId="0" applyNumberFormat="1" applyFont="1" applyBorder="1" applyAlignment="1">
      <alignment horizontal="center" vertical="center" wrapText="1"/>
    </xf>
    <xf numFmtId="168" fontId="2" fillId="0" borderId="4" xfId="0" applyNumberFormat="1" applyFont="1" applyBorder="1" applyAlignment="1">
      <alignment horizontal="center" vertical="center" wrapText="1"/>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14" fontId="9" fillId="0" borderId="9" xfId="0" applyNumberFormat="1" applyFont="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9" fillId="0" borderId="6" xfId="0" applyFont="1" applyBorder="1" applyAlignment="1">
      <alignment horizontal="center"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7" fillId="0" borderId="0" xfId="0" applyFont="1" applyAlignment="1">
      <alignment horizontal="left" vertical="center" wrapText="1"/>
    </xf>
    <xf numFmtId="0" fontId="3" fillId="2" borderId="8" xfId="0" applyFont="1" applyFill="1" applyBorder="1" applyAlignment="1">
      <alignment horizontal="center" vertical="center" wrapText="1"/>
    </xf>
    <xf numFmtId="0" fontId="3" fillId="2" borderId="14" xfId="0" applyFont="1" applyFill="1" applyBorder="1" applyAlignment="1">
      <alignment horizontal="center" vertical="center" wrapText="1"/>
    </xf>
    <xf numFmtId="168" fontId="7" fillId="0" borderId="0" xfId="0" applyNumberFormat="1" applyFont="1" applyAlignment="1">
      <alignment horizontal="left" vertical="center" wrapText="1"/>
    </xf>
    <xf numFmtId="0" fontId="4"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7" fillId="2" borderId="14"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2" xfId="0" applyFont="1" applyFill="1" applyBorder="1" applyAlignment="1">
      <alignment horizontal="center" vertical="center" wrapText="1"/>
    </xf>
    <xf numFmtId="168" fontId="9" fillId="0" borderId="6" xfId="0" applyNumberFormat="1" applyFont="1" applyBorder="1" applyAlignment="1">
      <alignment horizontal="center" vertical="center" wrapText="1"/>
    </xf>
    <xf numFmtId="2" fontId="9" fillId="0" borderId="6" xfId="0" applyNumberFormat="1" applyFont="1" applyBorder="1" applyAlignment="1">
      <alignment horizontal="center" vertical="center" wrapText="1"/>
    </xf>
    <xf numFmtId="167" fontId="9" fillId="0" borderId="6" xfId="1" applyNumberFormat="1" applyFont="1" applyBorder="1" applyAlignment="1">
      <alignment horizontal="center" vertical="center" wrapText="1"/>
    </xf>
    <xf numFmtId="0" fontId="3" fillId="0" borderId="0" xfId="0" applyFont="1" applyBorder="1" applyAlignment="1">
      <alignment horizontal="center" wrapText="1"/>
    </xf>
    <xf numFmtId="0" fontId="9" fillId="0" borderId="1"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5" xfId="0" applyFont="1" applyBorder="1" applyAlignment="1">
      <alignment horizontal="center" vertical="center" wrapText="1"/>
    </xf>
    <xf numFmtId="14" fontId="4" fillId="0" borderId="9" xfId="0" applyNumberFormat="1" applyFont="1" applyBorder="1" applyAlignment="1">
      <alignment horizontal="center" wrapText="1"/>
    </xf>
    <xf numFmtId="0" fontId="4" fillId="0" borderId="9" xfId="0" applyFont="1" applyBorder="1" applyAlignment="1">
      <alignment horizontal="center" wrapText="1"/>
    </xf>
    <xf numFmtId="0" fontId="4" fillId="0" borderId="6" xfId="0" applyFont="1" applyBorder="1" applyAlignment="1">
      <alignment horizontal="center" vertical="center" wrapText="1"/>
    </xf>
    <xf numFmtId="167" fontId="4" fillId="0" borderId="6" xfId="1" applyNumberFormat="1" applyFont="1" applyBorder="1" applyAlignment="1">
      <alignment horizontal="center" vertical="center" wrapText="1"/>
    </xf>
    <xf numFmtId="2" fontId="4" fillId="0" borderId="6" xfId="0" applyNumberFormat="1" applyFont="1" applyBorder="1" applyAlignment="1">
      <alignment horizontal="center" vertical="center" wrapText="1"/>
    </xf>
    <xf numFmtId="168" fontId="4" fillId="0" borderId="6" xfId="0" applyNumberFormat="1" applyFont="1" applyBorder="1" applyAlignment="1">
      <alignment horizontal="center" vertical="center" wrapText="1"/>
    </xf>
    <xf numFmtId="168" fontId="7" fillId="0" borderId="0" xfId="0" applyNumberFormat="1" applyFont="1" applyAlignment="1">
      <alignment horizontal="center" vertical="center" wrapText="1"/>
    </xf>
  </cellXfs>
  <cellStyles count="10">
    <cellStyle name="Calculation" xfId="3" builtinId="22"/>
    <cellStyle name="Comma" xfId="1" builtinId="3"/>
    <cellStyle name="Comma 2" xfId="4"/>
    <cellStyle name="Comma 3" xfId="8"/>
    <cellStyle name="Comma 4" xfId="6"/>
    <cellStyle name="Normal" xfId="0" builtinId="0"/>
    <cellStyle name="Normal 2" xfId="5"/>
    <cellStyle name="Normal 3" xfId="9"/>
    <cellStyle name="Normal 4" xfId="7"/>
    <cellStyle name="Output" xfId="2" builtinId="2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3"/>
  <sheetViews>
    <sheetView tabSelected="1" zoomScale="85" zoomScaleNormal="85" workbookViewId="0">
      <selection activeCell="R4" sqref="R4"/>
    </sheetView>
  </sheetViews>
  <sheetFormatPr defaultColWidth="9.140625" defaultRowHeight="12.75" x14ac:dyDescent="0.2"/>
  <cols>
    <col min="1" max="1" width="3.85546875" style="10" customWidth="1"/>
    <col min="2" max="2" width="17.5703125" style="6" customWidth="1"/>
    <col min="3" max="3" width="12.7109375" style="11" customWidth="1"/>
    <col min="4" max="4" width="9.28515625" style="12" customWidth="1"/>
    <col min="5" max="5" width="12" style="28" customWidth="1"/>
    <col min="6" max="6" width="11.5703125" style="28" customWidth="1"/>
    <col min="7" max="7" width="11.7109375" style="12" customWidth="1"/>
    <col min="8" max="8" width="9.140625" style="10" customWidth="1"/>
    <col min="9" max="10" width="11.140625" style="40" customWidth="1"/>
    <col min="11" max="11" width="10.7109375" style="40" customWidth="1"/>
    <col min="12" max="12" width="10.5703125" style="40" customWidth="1"/>
    <col min="13" max="13" width="11.140625" style="40" customWidth="1"/>
    <col min="14" max="14" width="25.85546875" style="23" customWidth="1"/>
    <col min="15" max="15" width="7.7109375" style="30" customWidth="1"/>
    <col min="16" max="16" width="9.7109375" style="30" customWidth="1"/>
    <col min="17" max="17" width="9.140625" style="23"/>
    <col min="18" max="18" width="14.28515625" style="23" customWidth="1"/>
    <col min="19" max="19" width="10.140625" style="23" customWidth="1"/>
    <col min="20" max="16384" width="9.140625" style="23"/>
  </cols>
  <sheetData>
    <row r="1" spans="1:18" ht="40.5" customHeight="1" x14ac:dyDescent="0.2">
      <c r="A1" s="13"/>
      <c r="B1" s="196" t="s">
        <v>173</v>
      </c>
      <c r="C1" s="196"/>
      <c r="D1" s="196"/>
      <c r="E1" s="196"/>
      <c r="F1" s="196"/>
      <c r="G1" s="196"/>
      <c r="H1" s="196"/>
      <c r="I1" s="196"/>
      <c r="J1" s="196"/>
      <c r="K1" s="196"/>
      <c r="L1" s="196"/>
      <c r="M1" s="196"/>
      <c r="N1" s="196"/>
    </row>
    <row r="2" spans="1:18" ht="12.75" customHeight="1" x14ac:dyDescent="0.2">
      <c r="A2" s="13"/>
      <c r="B2" s="14"/>
      <c r="C2" s="15"/>
      <c r="D2" s="16"/>
      <c r="E2" s="27"/>
      <c r="F2" s="27"/>
      <c r="G2" s="16"/>
      <c r="H2" s="17"/>
      <c r="I2" s="36"/>
      <c r="J2" s="36"/>
      <c r="K2" s="36"/>
      <c r="L2" s="36"/>
      <c r="M2" s="36"/>
      <c r="N2" s="209" t="s">
        <v>174</v>
      </c>
      <c r="O2" s="209"/>
      <c r="P2" s="209"/>
    </row>
    <row r="3" spans="1:18" ht="17.25" customHeight="1" x14ac:dyDescent="0.2">
      <c r="A3" s="197" t="s">
        <v>0</v>
      </c>
      <c r="B3" s="199" t="s">
        <v>1</v>
      </c>
      <c r="C3" s="201" t="s">
        <v>11</v>
      </c>
      <c r="D3" s="202" t="s">
        <v>12</v>
      </c>
      <c r="E3" s="202" t="s">
        <v>60</v>
      </c>
      <c r="F3" s="202" t="s">
        <v>18</v>
      </c>
      <c r="G3" s="202" t="s">
        <v>22</v>
      </c>
      <c r="H3" s="197" t="s">
        <v>2</v>
      </c>
      <c r="I3" s="204" t="s">
        <v>3</v>
      </c>
      <c r="J3" s="205"/>
      <c r="K3" s="205"/>
      <c r="L3" s="205"/>
      <c r="M3" s="206"/>
      <c r="N3" s="207" t="s">
        <v>19</v>
      </c>
      <c r="O3" s="213" t="s">
        <v>20</v>
      </c>
      <c r="P3" s="213" t="s">
        <v>21</v>
      </c>
    </row>
    <row r="4" spans="1:18" s="10" customFormat="1" ht="85.5" customHeight="1" x14ac:dyDescent="0.25">
      <c r="A4" s="198"/>
      <c r="B4" s="200"/>
      <c r="C4" s="201"/>
      <c r="D4" s="203"/>
      <c r="E4" s="203"/>
      <c r="F4" s="203"/>
      <c r="G4" s="203"/>
      <c r="H4" s="198"/>
      <c r="I4" s="37" t="s">
        <v>4</v>
      </c>
      <c r="J4" s="37" t="s">
        <v>54</v>
      </c>
      <c r="K4" s="37" t="s">
        <v>25</v>
      </c>
      <c r="L4" s="37" t="s">
        <v>5</v>
      </c>
      <c r="M4" s="37" t="s">
        <v>6</v>
      </c>
      <c r="N4" s="208"/>
      <c r="O4" s="213"/>
      <c r="P4" s="213"/>
    </row>
    <row r="5" spans="1:18" s="68" customFormat="1" ht="15.6" customHeight="1" x14ac:dyDescent="0.25">
      <c r="A5" s="214" t="s">
        <v>178</v>
      </c>
      <c r="B5" s="215"/>
      <c r="C5" s="215"/>
      <c r="D5" s="215"/>
      <c r="E5" s="215"/>
      <c r="F5" s="215"/>
      <c r="G5" s="215"/>
      <c r="H5" s="215"/>
      <c r="I5" s="215"/>
      <c r="J5" s="215"/>
      <c r="K5" s="215"/>
      <c r="L5" s="215"/>
      <c r="M5" s="215"/>
      <c r="N5" s="215"/>
      <c r="O5" s="215"/>
      <c r="P5" s="216"/>
    </row>
    <row r="6" spans="1:18" s="68" customFormat="1" ht="15.6" customHeight="1" x14ac:dyDescent="0.25">
      <c r="A6" s="210" t="s">
        <v>10</v>
      </c>
      <c r="B6" s="211"/>
      <c r="C6" s="211"/>
      <c r="D6" s="211"/>
      <c r="E6" s="211"/>
      <c r="F6" s="211"/>
      <c r="G6" s="211"/>
      <c r="H6" s="211"/>
      <c r="I6" s="211"/>
      <c r="J6" s="211"/>
      <c r="K6" s="211"/>
      <c r="L6" s="211"/>
      <c r="M6" s="211"/>
      <c r="N6" s="211"/>
      <c r="O6" s="211"/>
      <c r="P6" s="212"/>
    </row>
    <row r="7" spans="1:18" s="68" customFormat="1" ht="85.5" customHeight="1" x14ac:dyDescent="0.25">
      <c r="A7" s="192">
        <v>1</v>
      </c>
      <c r="B7" s="193" t="s">
        <v>179</v>
      </c>
      <c r="C7" s="8">
        <v>50000</v>
      </c>
      <c r="D7" s="190" t="s">
        <v>183</v>
      </c>
      <c r="E7" s="8">
        <v>42713</v>
      </c>
      <c r="F7" s="194">
        <f>C7-E7</f>
        <v>7287</v>
      </c>
      <c r="G7" s="194" t="s">
        <v>203</v>
      </c>
      <c r="H7" s="3" t="s">
        <v>9</v>
      </c>
      <c r="I7" s="89" t="s">
        <v>172</v>
      </c>
      <c r="J7" s="89" t="s">
        <v>172</v>
      </c>
      <c r="K7" s="37"/>
      <c r="L7" s="89" t="s">
        <v>188</v>
      </c>
      <c r="M7" s="89" t="s">
        <v>189</v>
      </c>
      <c r="N7" s="165" t="s">
        <v>202</v>
      </c>
      <c r="O7" s="189" t="s">
        <v>51</v>
      </c>
      <c r="P7" s="189"/>
    </row>
    <row r="8" spans="1:18" s="68" customFormat="1" ht="85.5" customHeight="1" x14ac:dyDescent="0.25">
      <c r="A8" s="192">
        <v>2</v>
      </c>
      <c r="B8" s="193" t="s">
        <v>180</v>
      </c>
      <c r="C8" s="8">
        <v>2200000</v>
      </c>
      <c r="D8" s="194" t="s">
        <v>184</v>
      </c>
      <c r="E8" s="194"/>
      <c r="F8" s="194"/>
      <c r="G8" s="194"/>
      <c r="H8" s="3" t="s">
        <v>7</v>
      </c>
      <c r="I8" s="89" t="s">
        <v>165</v>
      </c>
      <c r="J8" s="89" t="s">
        <v>172</v>
      </c>
      <c r="K8" s="89" t="s">
        <v>172</v>
      </c>
      <c r="L8" s="89" t="s">
        <v>186</v>
      </c>
      <c r="M8" s="89" t="s">
        <v>187</v>
      </c>
      <c r="N8" s="165" t="s">
        <v>190</v>
      </c>
      <c r="O8" s="189" t="s">
        <v>51</v>
      </c>
      <c r="P8" s="189"/>
    </row>
    <row r="9" spans="1:18" s="68" customFormat="1" ht="85.5" customHeight="1" x14ac:dyDescent="0.25">
      <c r="A9" s="192">
        <v>3</v>
      </c>
      <c r="B9" s="193" t="s">
        <v>181</v>
      </c>
      <c r="C9" s="8">
        <v>5355600</v>
      </c>
      <c r="D9" s="194" t="s">
        <v>185</v>
      </c>
      <c r="E9" s="194"/>
      <c r="F9" s="194"/>
      <c r="G9" s="194"/>
      <c r="H9" s="3" t="s">
        <v>7</v>
      </c>
      <c r="I9" s="89" t="s">
        <v>165</v>
      </c>
      <c r="J9" s="89" t="s">
        <v>172</v>
      </c>
      <c r="K9" s="89" t="s">
        <v>172</v>
      </c>
      <c r="L9" s="89" t="s">
        <v>186</v>
      </c>
      <c r="M9" s="89" t="s">
        <v>187</v>
      </c>
      <c r="N9" s="165" t="s">
        <v>190</v>
      </c>
      <c r="O9" s="189" t="s">
        <v>51</v>
      </c>
      <c r="P9" s="189"/>
      <c r="R9" s="195"/>
    </row>
    <row r="10" spans="1:18" s="68" customFormat="1" ht="85.5" customHeight="1" x14ac:dyDescent="0.25">
      <c r="A10" s="192">
        <v>4</v>
      </c>
      <c r="B10" s="193" t="s">
        <v>182</v>
      </c>
      <c r="C10" s="8">
        <v>3300000</v>
      </c>
      <c r="D10" s="194" t="s">
        <v>185</v>
      </c>
      <c r="E10" s="194"/>
      <c r="F10" s="194"/>
      <c r="G10" s="194"/>
      <c r="H10" s="3" t="s">
        <v>7</v>
      </c>
      <c r="I10" s="89" t="s">
        <v>165</v>
      </c>
      <c r="J10" s="89" t="s">
        <v>172</v>
      </c>
      <c r="K10" s="89" t="s">
        <v>172</v>
      </c>
      <c r="L10" s="89" t="s">
        <v>186</v>
      </c>
      <c r="M10" s="89" t="s">
        <v>187</v>
      </c>
      <c r="N10" s="165" t="s">
        <v>190</v>
      </c>
      <c r="O10" s="189" t="s">
        <v>51</v>
      </c>
      <c r="P10" s="189"/>
    </row>
    <row r="11" spans="1:18" s="68" customFormat="1" ht="18" customHeight="1" x14ac:dyDescent="0.2">
      <c r="A11" s="19">
        <v>4</v>
      </c>
      <c r="B11" s="19" t="s">
        <v>14</v>
      </c>
      <c r="C11" s="20">
        <f>C7+C8+C9+C10</f>
        <v>10905600</v>
      </c>
      <c r="D11" s="101"/>
      <c r="E11" s="101">
        <f>E1+E7+E10</f>
        <v>42713</v>
      </c>
      <c r="F11" s="101">
        <f>F1+F7+F10</f>
        <v>7287</v>
      </c>
      <c r="G11" s="21"/>
      <c r="H11" s="19"/>
      <c r="I11" s="38"/>
      <c r="J11" s="38"/>
      <c r="K11" s="38"/>
      <c r="L11" s="38"/>
      <c r="M11" s="38"/>
      <c r="N11" s="22"/>
      <c r="O11" s="32"/>
      <c r="P11" s="32"/>
    </row>
    <row r="12" spans="1:18" s="10" customFormat="1" ht="12.75" customHeight="1" x14ac:dyDescent="0.25">
      <c r="A12" s="214" t="s">
        <v>16</v>
      </c>
      <c r="B12" s="215"/>
      <c r="C12" s="215"/>
      <c r="D12" s="215"/>
      <c r="E12" s="215"/>
      <c r="F12" s="215"/>
      <c r="G12" s="215"/>
      <c r="H12" s="215"/>
      <c r="I12" s="215"/>
      <c r="J12" s="215"/>
      <c r="K12" s="215"/>
      <c r="L12" s="215"/>
      <c r="M12" s="215"/>
      <c r="N12" s="215"/>
      <c r="O12" s="215"/>
      <c r="P12" s="216"/>
    </row>
    <row r="13" spans="1:18" ht="12.75" customHeight="1" x14ac:dyDescent="0.2">
      <c r="A13" s="210" t="s">
        <v>10</v>
      </c>
      <c r="B13" s="211"/>
      <c r="C13" s="211"/>
      <c r="D13" s="211"/>
      <c r="E13" s="211"/>
      <c r="F13" s="211"/>
      <c r="G13" s="211"/>
      <c r="H13" s="211"/>
      <c r="I13" s="211"/>
      <c r="J13" s="211"/>
      <c r="K13" s="211"/>
      <c r="L13" s="211"/>
      <c r="M13" s="211"/>
      <c r="N13" s="211"/>
      <c r="O13" s="211"/>
      <c r="P13" s="212"/>
    </row>
    <row r="14" spans="1:18" ht="48" customHeight="1" x14ac:dyDescent="0.2">
      <c r="A14" s="1">
        <v>1</v>
      </c>
      <c r="B14" s="2" t="s">
        <v>63</v>
      </c>
      <c r="C14" s="8">
        <v>87000</v>
      </c>
      <c r="D14" s="3"/>
      <c r="E14" s="61"/>
      <c r="F14" s="61"/>
      <c r="G14" s="43"/>
      <c r="H14" s="3" t="s">
        <v>9</v>
      </c>
      <c r="I14" s="89"/>
      <c r="J14" s="89" t="s">
        <v>100</v>
      </c>
      <c r="K14" s="89"/>
      <c r="L14" s="89"/>
      <c r="M14" s="89"/>
      <c r="N14" s="165" t="s">
        <v>151</v>
      </c>
      <c r="O14" s="58" t="s">
        <v>51</v>
      </c>
      <c r="P14" s="88"/>
    </row>
    <row r="15" spans="1:18" s="66" customFormat="1" ht="60" x14ac:dyDescent="0.2">
      <c r="A15" s="113">
        <v>2</v>
      </c>
      <c r="B15" s="124" t="s">
        <v>74</v>
      </c>
      <c r="C15" s="8">
        <v>45000</v>
      </c>
      <c r="D15" s="62"/>
      <c r="E15" s="90"/>
      <c r="F15" s="43"/>
      <c r="G15" s="114"/>
      <c r="H15" s="3" t="s">
        <v>9</v>
      </c>
      <c r="I15" s="89" t="s">
        <v>123</v>
      </c>
      <c r="J15" s="89" t="s">
        <v>123</v>
      </c>
      <c r="K15" s="89"/>
      <c r="L15" s="89" t="s">
        <v>205</v>
      </c>
      <c r="M15" s="89" t="s">
        <v>191</v>
      </c>
      <c r="N15" s="165" t="s">
        <v>204</v>
      </c>
      <c r="O15" s="134" t="s">
        <v>51</v>
      </c>
      <c r="P15" s="115"/>
    </row>
    <row r="16" spans="1:18" s="66" customFormat="1" ht="77.45" customHeight="1" x14ac:dyDescent="0.2">
      <c r="A16" s="113">
        <v>3</v>
      </c>
      <c r="B16" s="124" t="s">
        <v>75</v>
      </c>
      <c r="C16" s="8">
        <v>239199.5</v>
      </c>
      <c r="D16" s="62"/>
      <c r="E16" s="90"/>
      <c r="F16" s="43"/>
      <c r="G16" s="114"/>
      <c r="H16" s="3" t="s">
        <v>7</v>
      </c>
      <c r="I16" s="174" t="s">
        <v>103</v>
      </c>
      <c r="J16" s="174" t="s">
        <v>155</v>
      </c>
      <c r="K16" s="174" t="s">
        <v>155</v>
      </c>
      <c r="L16" s="174" t="s">
        <v>205</v>
      </c>
      <c r="M16" s="174" t="s">
        <v>156</v>
      </c>
      <c r="N16" s="165" t="s">
        <v>206</v>
      </c>
      <c r="O16" s="171" t="s">
        <v>51</v>
      </c>
      <c r="P16" s="115"/>
    </row>
    <row r="17" spans="1:16" s="66" customFormat="1" ht="89.25" x14ac:dyDescent="0.2">
      <c r="A17" s="113">
        <v>4</v>
      </c>
      <c r="B17" s="124" t="s">
        <v>76</v>
      </c>
      <c r="C17" s="8">
        <v>675000</v>
      </c>
      <c r="D17" s="62"/>
      <c r="E17" s="90"/>
      <c r="F17" s="43"/>
      <c r="G17" s="114"/>
      <c r="H17" s="3" t="s">
        <v>7</v>
      </c>
      <c r="I17" s="174"/>
      <c r="J17" s="174" t="s">
        <v>102</v>
      </c>
      <c r="K17" s="174"/>
      <c r="L17" s="174"/>
      <c r="M17" s="174"/>
      <c r="N17" s="165" t="s">
        <v>151</v>
      </c>
      <c r="O17" s="171" t="s">
        <v>51</v>
      </c>
      <c r="P17" s="115"/>
    </row>
    <row r="18" spans="1:16" s="66" customFormat="1" ht="43.15" customHeight="1" x14ac:dyDescent="0.2">
      <c r="A18" s="113">
        <v>5</v>
      </c>
      <c r="B18" s="124" t="s">
        <v>77</v>
      </c>
      <c r="C18" s="8">
        <v>116954.5</v>
      </c>
      <c r="D18" s="62"/>
      <c r="E18" s="90"/>
      <c r="F18" s="43"/>
      <c r="G18" s="114"/>
      <c r="H18" s="3" t="s">
        <v>7</v>
      </c>
      <c r="I18" s="174"/>
      <c r="J18" s="174" t="s">
        <v>102</v>
      </c>
      <c r="K18" s="174"/>
      <c r="L18" s="174"/>
      <c r="M18" s="174"/>
      <c r="N18" s="165" t="s">
        <v>151</v>
      </c>
      <c r="O18" s="171" t="s">
        <v>51</v>
      </c>
      <c r="P18" s="115"/>
    </row>
    <row r="19" spans="1:16" s="66" customFormat="1" ht="73.900000000000006" customHeight="1" x14ac:dyDescent="0.2">
      <c r="A19" s="113">
        <v>6</v>
      </c>
      <c r="B19" s="124" t="s">
        <v>78</v>
      </c>
      <c r="C19" s="8">
        <v>50000</v>
      </c>
      <c r="D19" s="62"/>
      <c r="E19" s="162">
        <v>49502.478000000003</v>
      </c>
      <c r="F19" s="43">
        <f>C19-E19</f>
        <v>497.52199999999721</v>
      </c>
      <c r="G19" s="114" t="s">
        <v>193</v>
      </c>
      <c r="H19" s="3" t="s">
        <v>9</v>
      </c>
      <c r="I19" s="174" t="s">
        <v>164</v>
      </c>
      <c r="J19" s="174" t="s">
        <v>107</v>
      </c>
      <c r="K19" s="174"/>
      <c r="L19" s="174" t="s">
        <v>165</v>
      </c>
      <c r="M19" s="174" t="s">
        <v>156</v>
      </c>
      <c r="N19" s="165" t="s">
        <v>192</v>
      </c>
      <c r="O19" s="171" t="s">
        <v>51</v>
      </c>
      <c r="P19" s="115"/>
    </row>
    <row r="20" spans="1:16" ht="16.899999999999999" customHeight="1" x14ac:dyDescent="0.2">
      <c r="A20" s="82">
        <v>6</v>
      </c>
      <c r="B20" s="83" t="s">
        <v>53</v>
      </c>
      <c r="C20" s="84">
        <f>SUM(C14:C19)</f>
        <v>1213154</v>
      </c>
      <c r="D20" s="84"/>
      <c r="E20" s="84">
        <f>SUM(E14:E19)</f>
        <v>49502.478000000003</v>
      </c>
      <c r="F20" s="175">
        <f>SUM(F14:F19)</f>
        <v>497.52199999999721</v>
      </c>
      <c r="G20" s="85"/>
      <c r="H20" s="85"/>
      <c r="I20" s="86"/>
      <c r="J20" s="86"/>
      <c r="K20" s="86"/>
      <c r="L20" s="86"/>
      <c r="M20" s="86"/>
      <c r="N20" s="85"/>
      <c r="O20" s="87"/>
      <c r="P20" s="87"/>
    </row>
    <row r="21" spans="1:16" s="66" customFormat="1" ht="18" customHeight="1" x14ac:dyDescent="0.2">
      <c r="A21" s="231" t="s">
        <v>8</v>
      </c>
      <c r="B21" s="231"/>
      <c r="C21" s="231"/>
      <c r="D21" s="231"/>
      <c r="E21" s="231"/>
      <c r="F21" s="231"/>
      <c r="G21" s="231"/>
      <c r="H21" s="231"/>
      <c r="I21" s="231"/>
      <c r="J21" s="231"/>
      <c r="K21" s="231"/>
      <c r="L21" s="231"/>
      <c r="M21" s="231"/>
      <c r="N21" s="231"/>
      <c r="O21" s="231"/>
      <c r="P21" s="232"/>
    </row>
    <row r="22" spans="1:16" s="66" customFormat="1" ht="89.25" x14ac:dyDescent="0.2">
      <c r="A22" s="113">
        <v>1</v>
      </c>
      <c r="B22" s="2" t="s">
        <v>79</v>
      </c>
      <c r="C22" s="8">
        <v>100000</v>
      </c>
      <c r="D22" s="136"/>
      <c r="E22" s="136"/>
      <c r="F22" s="140"/>
      <c r="G22" s="62" t="s">
        <v>208</v>
      </c>
      <c r="H22" s="3" t="s">
        <v>7</v>
      </c>
      <c r="I22" s="174" t="s">
        <v>164</v>
      </c>
      <c r="J22" s="174" t="s">
        <v>107</v>
      </c>
      <c r="K22" s="174" t="s">
        <v>107</v>
      </c>
      <c r="L22" s="174" t="s">
        <v>205</v>
      </c>
      <c r="M22" s="174" t="s">
        <v>167</v>
      </c>
      <c r="N22" s="165" t="s">
        <v>207</v>
      </c>
      <c r="O22" s="134" t="s">
        <v>51</v>
      </c>
      <c r="P22" s="139"/>
    </row>
    <row r="23" spans="1:16" s="66" customFormat="1" ht="102" x14ac:dyDescent="0.2">
      <c r="A23" s="113">
        <v>2</v>
      </c>
      <c r="B23" s="2" t="s">
        <v>80</v>
      </c>
      <c r="C23" s="8">
        <v>75000</v>
      </c>
      <c r="D23" s="136"/>
      <c r="E23" s="8">
        <v>72765</v>
      </c>
      <c r="F23" s="186">
        <f>C23-E23</f>
        <v>2235</v>
      </c>
      <c r="G23" s="62" t="s">
        <v>169</v>
      </c>
      <c r="H23" s="3" t="s">
        <v>7</v>
      </c>
      <c r="I23" s="89" t="s">
        <v>139</v>
      </c>
      <c r="J23" s="89" t="s">
        <v>111</v>
      </c>
      <c r="K23" s="89" t="s">
        <v>111</v>
      </c>
      <c r="L23" s="89" t="s">
        <v>141</v>
      </c>
      <c r="M23" s="89" t="s">
        <v>152</v>
      </c>
      <c r="N23" s="165" t="s">
        <v>168</v>
      </c>
      <c r="O23" s="171" t="s">
        <v>51</v>
      </c>
      <c r="P23" s="139"/>
    </row>
    <row r="24" spans="1:16" s="66" customFormat="1" ht="84" x14ac:dyDescent="0.2">
      <c r="A24" s="113">
        <v>3</v>
      </c>
      <c r="B24" s="2" t="s">
        <v>81</v>
      </c>
      <c r="C24" s="8">
        <v>50000</v>
      </c>
      <c r="D24" s="136"/>
      <c r="E24" s="8">
        <v>45400</v>
      </c>
      <c r="F24" s="186">
        <f>C24-E24</f>
        <v>4600</v>
      </c>
      <c r="G24" s="62" t="s">
        <v>158</v>
      </c>
      <c r="H24" s="3" t="s">
        <v>9</v>
      </c>
      <c r="I24" s="89" t="s">
        <v>112</v>
      </c>
      <c r="J24" s="89" t="s">
        <v>112</v>
      </c>
      <c r="K24" s="174"/>
      <c r="L24" s="89" t="s">
        <v>142</v>
      </c>
      <c r="M24" s="89" t="s">
        <v>149</v>
      </c>
      <c r="N24" s="165" t="s">
        <v>157</v>
      </c>
      <c r="O24" s="171" t="s">
        <v>51</v>
      </c>
      <c r="P24" s="139"/>
    </row>
    <row r="25" spans="1:16" s="66" customFormat="1" ht="68.45" customHeight="1" x14ac:dyDescent="0.2">
      <c r="A25" s="113">
        <v>4</v>
      </c>
      <c r="B25" s="2" t="s">
        <v>82</v>
      </c>
      <c r="C25" s="8">
        <v>80000.7</v>
      </c>
      <c r="D25" s="136"/>
      <c r="E25" s="136"/>
      <c r="F25" s="140"/>
      <c r="G25" s="137"/>
      <c r="H25" s="3" t="s">
        <v>7</v>
      </c>
      <c r="I25" s="89"/>
      <c r="J25" s="89" t="s">
        <v>106</v>
      </c>
      <c r="K25" s="138"/>
      <c r="L25" s="89"/>
      <c r="M25" s="89"/>
      <c r="N25" s="165" t="s">
        <v>72</v>
      </c>
      <c r="O25" s="134" t="s">
        <v>51</v>
      </c>
      <c r="P25" s="139"/>
    </row>
    <row r="26" spans="1:16" s="66" customFormat="1" ht="15.6" customHeight="1" x14ac:dyDescent="0.2">
      <c r="A26" s="82">
        <v>4</v>
      </c>
      <c r="B26" s="83" t="s">
        <v>53</v>
      </c>
      <c r="C26" s="84">
        <f>SUM(C22:C25)</f>
        <v>305000.7</v>
      </c>
      <c r="D26" s="84"/>
      <c r="E26" s="84">
        <f>SUM(E22:E25)</f>
        <v>118165</v>
      </c>
      <c r="F26" s="141">
        <f>SUM(F22:F25)</f>
        <v>6835</v>
      </c>
      <c r="G26" s="85"/>
      <c r="H26" s="85"/>
      <c r="I26" s="86"/>
      <c r="J26" s="86"/>
      <c r="K26" s="86"/>
      <c r="L26" s="86"/>
      <c r="M26" s="86"/>
      <c r="N26" s="85"/>
      <c r="O26" s="87"/>
      <c r="P26" s="87"/>
    </row>
    <row r="27" spans="1:16" s="66" customFormat="1" ht="111.6" customHeight="1" x14ac:dyDescent="0.2">
      <c r="A27" s="129">
        <v>1</v>
      </c>
      <c r="B27" s="2" t="s">
        <v>83</v>
      </c>
      <c r="C27" s="8">
        <v>60000</v>
      </c>
      <c r="D27" s="136"/>
      <c r="E27" s="136"/>
      <c r="F27" s="140"/>
      <c r="G27" s="137"/>
      <c r="H27" s="3" t="s">
        <v>50</v>
      </c>
      <c r="I27" s="89" t="s">
        <v>139</v>
      </c>
      <c r="J27" s="89" t="s">
        <v>111</v>
      </c>
      <c r="K27" s="89" t="s">
        <v>111</v>
      </c>
      <c r="L27" s="89" t="s">
        <v>131</v>
      </c>
      <c r="M27" s="89" t="s">
        <v>140</v>
      </c>
      <c r="N27" s="165" t="s">
        <v>170</v>
      </c>
      <c r="O27" s="134" t="s">
        <v>51</v>
      </c>
      <c r="P27" s="139"/>
    </row>
    <row r="28" spans="1:16" s="66" customFormat="1" ht="51" x14ac:dyDescent="0.2">
      <c r="A28" s="176">
        <v>2</v>
      </c>
      <c r="B28" s="124" t="s">
        <v>84</v>
      </c>
      <c r="C28" s="8">
        <v>135000</v>
      </c>
      <c r="D28" s="136"/>
      <c r="E28" s="136"/>
      <c r="F28" s="140"/>
      <c r="G28" s="137"/>
      <c r="H28" s="3" t="s">
        <v>50</v>
      </c>
      <c r="I28" s="174"/>
      <c r="J28" s="174" t="s">
        <v>107</v>
      </c>
      <c r="K28" s="138"/>
      <c r="L28" s="174"/>
      <c r="M28" s="174"/>
      <c r="N28" s="165" t="s">
        <v>151</v>
      </c>
      <c r="O28" s="171" t="s">
        <v>51</v>
      </c>
      <c r="P28" s="139"/>
    </row>
    <row r="29" spans="1:16" s="66" customFormat="1" ht="16.899999999999999" customHeight="1" x14ac:dyDescent="0.2">
      <c r="A29" s="82">
        <v>2</v>
      </c>
      <c r="B29" s="83" t="s">
        <v>53</v>
      </c>
      <c r="C29" s="84">
        <f>SUM(C27:C28)</f>
        <v>195000</v>
      </c>
      <c r="D29" s="84"/>
      <c r="E29" s="84">
        <f>SUM(E27:E27)</f>
        <v>0</v>
      </c>
      <c r="F29" s="141">
        <f>SUM(F27:F27)</f>
        <v>0</v>
      </c>
      <c r="G29" s="85"/>
      <c r="H29" s="85"/>
      <c r="I29" s="86"/>
      <c r="J29" s="86"/>
      <c r="K29" s="86"/>
      <c r="L29" s="86"/>
      <c r="M29" s="86"/>
      <c r="N29" s="85"/>
      <c r="O29" s="87"/>
      <c r="P29" s="87"/>
    </row>
    <row r="30" spans="1:16" s="18" customFormat="1" ht="18.75" customHeight="1" x14ac:dyDescent="0.2">
      <c r="A30" s="19">
        <f>A20+A26+A29</f>
        <v>12</v>
      </c>
      <c r="B30" s="19" t="s">
        <v>14</v>
      </c>
      <c r="C30" s="101">
        <f>C20+C26+C29</f>
        <v>1713154.7</v>
      </c>
      <c r="D30" s="101"/>
      <c r="E30" s="101">
        <f>E20+E26+E29</f>
        <v>167667.478</v>
      </c>
      <c r="F30" s="101">
        <f>F20+F26+F29</f>
        <v>7332.5219999999972</v>
      </c>
      <c r="G30" s="21"/>
      <c r="H30" s="19"/>
      <c r="I30" s="38"/>
      <c r="J30" s="38"/>
      <c r="K30" s="38"/>
      <c r="L30" s="38"/>
      <c r="M30" s="38"/>
      <c r="N30" s="22"/>
      <c r="O30" s="32"/>
      <c r="P30" s="32"/>
    </row>
    <row r="31" spans="1:16" s="18" customFormat="1" ht="12.75" customHeight="1" x14ac:dyDescent="0.2">
      <c r="A31" s="214" t="s">
        <v>55</v>
      </c>
      <c r="B31" s="215"/>
      <c r="C31" s="215"/>
      <c r="D31" s="215"/>
      <c r="E31" s="215"/>
      <c r="F31" s="215"/>
      <c r="G31" s="215"/>
      <c r="H31" s="215"/>
      <c r="I31" s="215"/>
      <c r="J31" s="215"/>
      <c r="K31" s="215"/>
      <c r="L31" s="215"/>
      <c r="M31" s="215"/>
      <c r="N31" s="215"/>
      <c r="O31" s="215"/>
      <c r="P31" s="216"/>
    </row>
    <row r="32" spans="1:16" s="18" customFormat="1" ht="12.75" customHeight="1" x14ac:dyDescent="0.2">
      <c r="A32" s="210" t="s">
        <v>10</v>
      </c>
      <c r="B32" s="211"/>
      <c r="C32" s="211"/>
      <c r="D32" s="211"/>
      <c r="E32" s="211"/>
      <c r="F32" s="211"/>
      <c r="G32" s="211"/>
      <c r="H32" s="211"/>
      <c r="I32" s="211"/>
      <c r="J32" s="211"/>
      <c r="K32" s="211"/>
      <c r="L32" s="211"/>
      <c r="M32" s="211"/>
      <c r="N32" s="211"/>
      <c r="O32" s="211"/>
      <c r="P32" s="212"/>
    </row>
    <row r="33" spans="1:16" s="18" customFormat="1" ht="72" customHeight="1" x14ac:dyDescent="0.2">
      <c r="A33" s="64">
        <v>1</v>
      </c>
      <c r="B33" s="2" t="s">
        <v>85</v>
      </c>
      <c r="C33" s="8">
        <v>53976.7</v>
      </c>
      <c r="D33" s="3"/>
      <c r="E33" s="61"/>
      <c r="F33" s="61"/>
      <c r="G33" s="43"/>
      <c r="H33" s="3" t="s">
        <v>9</v>
      </c>
      <c r="I33" s="89"/>
      <c r="J33" s="89" t="s">
        <v>205</v>
      </c>
      <c r="K33" s="89"/>
      <c r="L33" s="89"/>
      <c r="M33" s="89"/>
      <c r="N33" s="165" t="s">
        <v>209</v>
      </c>
      <c r="O33" s="111" t="s">
        <v>51</v>
      </c>
      <c r="P33" s="88"/>
    </row>
    <row r="34" spans="1:16" s="18" customFormat="1" ht="144" x14ac:dyDescent="0.2">
      <c r="A34" s="64">
        <v>2</v>
      </c>
      <c r="B34" s="2" t="s">
        <v>86</v>
      </c>
      <c r="C34" s="8">
        <v>100000</v>
      </c>
      <c r="D34" s="3"/>
      <c r="E34" s="61"/>
      <c r="F34" s="61"/>
      <c r="G34" s="43"/>
      <c r="H34" s="3" t="s">
        <v>9</v>
      </c>
      <c r="I34" s="89" t="s">
        <v>164</v>
      </c>
      <c r="J34" s="89" t="s">
        <v>194</v>
      </c>
      <c r="K34" s="89"/>
      <c r="L34" s="89" t="s">
        <v>195</v>
      </c>
      <c r="M34" s="89" t="s">
        <v>166</v>
      </c>
      <c r="N34" s="165" t="s">
        <v>210</v>
      </c>
      <c r="O34" s="111" t="s">
        <v>51</v>
      </c>
      <c r="P34" s="88"/>
    </row>
    <row r="35" spans="1:16" s="18" customFormat="1" ht="61.15" customHeight="1" x14ac:dyDescent="0.2">
      <c r="A35" s="64">
        <v>3</v>
      </c>
      <c r="B35" s="2" t="s">
        <v>87</v>
      </c>
      <c r="C35" s="8">
        <v>200000</v>
      </c>
      <c r="D35" s="3"/>
      <c r="E35" s="61"/>
      <c r="F35" s="61"/>
      <c r="G35" s="43"/>
      <c r="H35" s="3" t="s">
        <v>7</v>
      </c>
      <c r="I35" s="89"/>
      <c r="J35" s="89" t="s">
        <v>108</v>
      </c>
      <c r="K35" s="89"/>
      <c r="L35" s="102"/>
      <c r="M35" s="102"/>
      <c r="N35" s="165" t="s">
        <v>151</v>
      </c>
      <c r="O35" s="111" t="s">
        <v>51</v>
      </c>
      <c r="P35" s="88"/>
    </row>
    <row r="36" spans="1:16" s="18" customFormat="1" ht="102" customHeight="1" x14ac:dyDescent="0.2">
      <c r="A36" s="64">
        <v>4</v>
      </c>
      <c r="B36" s="91" t="s">
        <v>88</v>
      </c>
      <c r="C36" s="8">
        <v>241004.2</v>
      </c>
      <c r="D36" s="3"/>
      <c r="E36" s="61"/>
      <c r="F36" s="61"/>
      <c r="G36" s="43"/>
      <c r="H36" s="3" t="s">
        <v>7</v>
      </c>
      <c r="I36" s="89" t="s">
        <v>123</v>
      </c>
      <c r="J36" s="89" t="s">
        <v>123</v>
      </c>
      <c r="K36" s="89" t="s">
        <v>123</v>
      </c>
      <c r="L36" s="89" t="s">
        <v>196</v>
      </c>
      <c r="M36" s="89" t="s">
        <v>198</v>
      </c>
      <c r="N36" s="165" t="s">
        <v>197</v>
      </c>
      <c r="O36" s="111" t="s">
        <v>51</v>
      </c>
      <c r="P36" s="88"/>
    </row>
    <row r="37" spans="1:16" s="18" customFormat="1" ht="114.75" x14ac:dyDescent="0.2">
      <c r="A37" s="64">
        <v>5</v>
      </c>
      <c r="B37" s="91" t="s">
        <v>89</v>
      </c>
      <c r="C37" s="8">
        <v>155995.79999999999</v>
      </c>
      <c r="D37" s="62"/>
      <c r="E37" s="90"/>
      <c r="F37" s="90"/>
      <c r="G37" s="114"/>
      <c r="H37" s="3" t="s">
        <v>7</v>
      </c>
      <c r="I37" s="89" t="s">
        <v>123</v>
      </c>
      <c r="J37" s="89" t="s">
        <v>123</v>
      </c>
      <c r="K37" s="89" t="s">
        <v>123</v>
      </c>
      <c r="L37" s="89" t="s">
        <v>196</v>
      </c>
      <c r="M37" s="89" t="s">
        <v>198</v>
      </c>
      <c r="N37" s="165" t="s">
        <v>197</v>
      </c>
      <c r="O37" s="123" t="s">
        <v>51</v>
      </c>
      <c r="P37" s="115"/>
    </row>
    <row r="38" spans="1:16" s="18" customFormat="1" ht="51" x14ac:dyDescent="0.2">
      <c r="A38" s="64">
        <v>6</v>
      </c>
      <c r="B38" s="91" t="s">
        <v>90</v>
      </c>
      <c r="C38" s="8">
        <v>243251.20000000001</v>
      </c>
      <c r="D38" s="62"/>
      <c r="E38" s="90"/>
      <c r="F38" s="90"/>
      <c r="G38" s="114"/>
      <c r="H38" s="3" t="s">
        <v>7</v>
      </c>
      <c r="I38" s="89"/>
      <c r="J38" s="89" t="s">
        <v>110</v>
      </c>
      <c r="K38" s="89"/>
      <c r="L38" s="89"/>
      <c r="M38" s="89"/>
      <c r="N38" s="165" t="s">
        <v>151</v>
      </c>
      <c r="O38" s="171"/>
      <c r="P38" s="115"/>
    </row>
    <row r="39" spans="1:16" s="18" customFormat="1" ht="79.5" customHeight="1" x14ac:dyDescent="0.2">
      <c r="A39" s="64">
        <v>7</v>
      </c>
      <c r="B39" s="91" t="s">
        <v>91</v>
      </c>
      <c r="C39" s="8">
        <v>36500</v>
      </c>
      <c r="D39" s="62"/>
      <c r="E39" s="162">
        <v>36001.339</v>
      </c>
      <c r="F39" s="90">
        <f>C39-E39</f>
        <v>498.66100000000006</v>
      </c>
      <c r="G39" s="114" t="s">
        <v>193</v>
      </c>
      <c r="H39" s="3" t="s">
        <v>9</v>
      </c>
      <c r="I39" s="89" t="s">
        <v>164</v>
      </c>
      <c r="J39" s="89" t="s">
        <v>107</v>
      </c>
      <c r="K39" s="89"/>
      <c r="L39" s="89" t="s">
        <v>165</v>
      </c>
      <c r="M39" s="89" t="s">
        <v>167</v>
      </c>
      <c r="N39" s="165" t="s">
        <v>192</v>
      </c>
      <c r="O39" s="123" t="s">
        <v>51</v>
      </c>
      <c r="P39" s="115"/>
    </row>
    <row r="40" spans="1:16" s="18" customFormat="1" ht="16.5" customHeight="1" x14ac:dyDescent="0.2">
      <c r="A40" s="82">
        <f>A39</f>
        <v>7</v>
      </c>
      <c r="B40" s="83" t="s">
        <v>53</v>
      </c>
      <c r="C40" s="84">
        <f>SUM(C33:C39)</f>
        <v>1030727.8999999999</v>
      </c>
      <c r="D40" s="84"/>
      <c r="E40" s="84">
        <f>SUM(E33:E39)</f>
        <v>36001.339</v>
      </c>
      <c r="F40" s="84">
        <f>SUM(F33:F39)</f>
        <v>498.66100000000006</v>
      </c>
      <c r="G40" s="85"/>
      <c r="H40" s="85"/>
      <c r="I40" s="86"/>
      <c r="J40" s="86"/>
      <c r="K40" s="86"/>
      <c r="L40" s="86"/>
      <c r="M40" s="86"/>
      <c r="N40" s="85"/>
      <c r="O40" s="87"/>
      <c r="P40" s="87"/>
    </row>
    <row r="41" spans="1:16" s="18" customFormat="1" ht="16.5" customHeight="1" x14ac:dyDescent="0.2">
      <c r="A41" s="231" t="s">
        <v>8</v>
      </c>
      <c r="B41" s="231"/>
      <c r="C41" s="231"/>
      <c r="D41" s="231"/>
      <c r="E41" s="231"/>
      <c r="F41" s="231"/>
      <c r="G41" s="231"/>
      <c r="H41" s="231"/>
      <c r="I41" s="231"/>
      <c r="J41" s="231"/>
      <c r="K41" s="231"/>
      <c r="L41" s="231"/>
      <c r="M41" s="231"/>
      <c r="N41" s="231"/>
      <c r="O41" s="231"/>
      <c r="P41" s="232"/>
    </row>
    <row r="42" spans="1:16" s="18" customFormat="1" ht="84.6" customHeight="1" x14ac:dyDescent="0.2">
      <c r="A42" s="64">
        <v>1</v>
      </c>
      <c r="B42" s="91" t="s">
        <v>92</v>
      </c>
      <c r="C42" s="8">
        <v>28500</v>
      </c>
      <c r="D42" s="62"/>
      <c r="E42" s="8">
        <v>24890</v>
      </c>
      <c r="F42" s="90">
        <f>C42-E42</f>
        <v>3610</v>
      </c>
      <c r="G42" s="114" t="s">
        <v>159</v>
      </c>
      <c r="H42" s="3" t="s">
        <v>9</v>
      </c>
      <c r="I42" s="89" t="s">
        <v>136</v>
      </c>
      <c r="J42" s="89" t="s">
        <v>138</v>
      </c>
      <c r="K42" s="89"/>
      <c r="L42" s="89" t="s">
        <v>146</v>
      </c>
      <c r="M42" s="89" t="s">
        <v>148</v>
      </c>
      <c r="N42" s="165" t="s">
        <v>150</v>
      </c>
      <c r="O42" s="171" t="s">
        <v>51</v>
      </c>
      <c r="P42" s="115"/>
    </row>
    <row r="43" spans="1:16" s="18" customFormat="1" ht="130.15" customHeight="1" x14ac:dyDescent="0.2">
      <c r="A43" s="64">
        <v>2</v>
      </c>
      <c r="B43" s="91" t="s">
        <v>93</v>
      </c>
      <c r="C43" s="8">
        <v>59100</v>
      </c>
      <c r="D43" s="62"/>
      <c r="E43" s="8">
        <v>50880.5</v>
      </c>
      <c r="F43" s="90">
        <f>C43-E43</f>
        <v>8219.5</v>
      </c>
      <c r="G43" s="114" t="s">
        <v>161</v>
      </c>
      <c r="H43" s="3" t="s">
        <v>9</v>
      </c>
      <c r="I43" s="89" t="s">
        <v>136</v>
      </c>
      <c r="J43" s="89" t="s">
        <v>147</v>
      </c>
      <c r="K43" s="89"/>
      <c r="L43" s="89" t="s">
        <v>142</v>
      </c>
      <c r="M43" s="89" t="s">
        <v>149</v>
      </c>
      <c r="N43" s="165" t="s">
        <v>160</v>
      </c>
      <c r="O43" s="171" t="s">
        <v>51</v>
      </c>
      <c r="P43" s="115"/>
    </row>
    <row r="44" spans="1:16" s="18" customFormat="1" ht="140.25" x14ac:dyDescent="0.2">
      <c r="A44" s="64">
        <v>3</v>
      </c>
      <c r="B44" s="91" t="s">
        <v>94</v>
      </c>
      <c r="C44" s="8">
        <v>120000</v>
      </c>
      <c r="D44" s="62"/>
      <c r="E44" s="90"/>
      <c r="F44" s="90"/>
      <c r="G44" s="114"/>
      <c r="H44" s="3" t="s">
        <v>7</v>
      </c>
      <c r="I44" s="89" t="s">
        <v>135</v>
      </c>
      <c r="J44" s="89" t="s">
        <v>212</v>
      </c>
      <c r="K44" s="89" t="s">
        <v>212</v>
      </c>
      <c r="L44" s="89" t="s">
        <v>144</v>
      </c>
      <c r="M44" s="89" t="s">
        <v>145</v>
      </c>
      <c r="N44" s="165" t="s">
        <v>211</v>
      </c>
      <c r="O44" s="171" t="s">
        <v>51</v>
      </c>
      <c r="P44" s="115"/>
    </row>
    <row r="45" spans="1:16" s="18" customFormat="1" ht="84" x14ac:dyDescent="0.2">
      <c r="A45" s="64">
        <v>4</v>
      </c>
      <c r="B45" s="91" t="s">
        <v>95</v>
      </c>
      <c r="C45" s="8">
        <v>25000</v>
      </c>
      <c r="D45" s="62"/>
      <c r="E45" s="90"/>
      <c r="F45" s="90"/>
      <c r="G45" s="114"/>
      <c r="H45" s="3" t="s">
        <v>9</v>
      </c>
      <c r="I45" s="89" t="s">
        <v>109</v>
      </c>
      <c r="J45" s="89" t="s">
        <v>214</v>
      </c>
      <c r="K45" s="89"/>
      <c r="L45" s="89" t="s">
        <v>199</v>
      </c>
      <c r="M45" s="89" t="s">
        <v>156</v>
      </c>
      <c r="N45" s="165" t="s">
        <v>213</v>
      </c>
      <c r="O45" s="171" t="s">
        <v>51</v>
      </c>
      <c r="P45" s="115"/>
    </row>
    <row r="46" spans="1:16" s="18" customFormat="1" ht="63.75" x14ac:dyDescent="0.2">
      <c r="A46" s="64">
        <v>5</v>
      </c>
      <c r="B46" s="91" t="s">
        <v>96</v>
      </c>
      <c r="C46" s="8">
        <v>300000</v>
      </c>
      <c r="D46" s="62"/>
      <c r="E46" s="90"/>
      <c r="F46" s="90"/>
      <c r="G46" s="114"/>
      <c r="H46" s="3" t="s">
        <v>7</v>
      </c>
      <c r="I46" s="89" t="s">
        <v>136</v>
      </c>
      <c r="J46" s="89" t="s">
        <v>138</v>
      </c>
      <c r="K46" s="89" t="s">
        <v>138</v>
      </c>
      <c r="L46" s="89" t="s">
        <v>101</v>
      </c>
      <c r="M46" s="89" t="s">
        <v>102</v>
      </c>
      <c r="N46" s="165" t="s">
        <v>137</v>
      </c>
      <c r="O46" s="171" t="s">
        <v>51</v>
      </c>
      <c r="P46" s="115"/>
    </row>
    <row r="47" spans="1:16" s="18" customFormat="1" ht="16.5" customHeight="1" x14ac:dyDescent="0.2">
      <c r="A47" s="82">
        <v>5</v>
      </c>
      <c r="B47" s="83" t="s">
        <v>53</v>
      </c>
      <c r="C47" s="84">
        <f>SUM(C42:C46)</f>
        <v>532600</v>
      </c>
      <c r="D47" s="84"/>
      <c r="E47" s="84">
        <f>SUM(E42:E46)</f>
        <v>75770.5</v>
      </c>
      <c r="F47" s="84">
        <f>SUM(F42:F46)</f>
        <v>11829.5</v>
      </c>
      <c r="G47" s="85"/>
      <c r="H47" s="85"/>
      <c r="I47" s="86"/>
      <c r="J47" s="86"/>
      <c r="K47" s="86"/>
      <c r="L47" s="86"/>
      <c r="M47" s="86"/>
      <c r="N47" s="85"/>
      <c r="O47" s="87"/>
      <c r="P47" s="87"/>
    </row>
    <row r="48" spans="1:16" s="116" customFormat="1" ht="13.9" customHeight="1" x14ac:dyDescent="0.2">
      <c r="A48" s="233" t="s">
        <v>13</v>
      </c>
      <c r="B48" s="231"/>
      <c r="C48" s="231"/>
      <c r="D48" s="231"/>
      <c r="E48" s="231"/>
      <c r="F48" s="231"/>
      <c r="G48" s="231"/>
      <c r="H48" s="231"/>
      <c r="I48" s="231"/>
      <c r="J48" s="231"/>
      <c r="K48" s="231"/>
      <c r="L48" s="231"/>
      <c r="M48" s="231"/>
      <c r="N48" s="231"/>
      <c r="O48" s="231"/>
      <c r="P48" s="232"/>
    </row>
    <row r="49" spans="1:16" s="116" customFormat="1" ht="51" x14ac:dyDescent="0.2">
      <c r="A49" s="64">
        <v>1</v>
      </c>
      <c r="B49" s="2" t="s">
        <v>84</v>
      </c>
      <c r="C49" s="8">
        <v>160000</v>
      </c>
      <c r="D49" s="117"/>
      <c r="E49" s="94"/>
      <c r="F49" s="122"/>
      <c r="G49" s="64"/>
      <c r="H49" s="3" t="s">
        <v>50</v>
      </c>
      <c r="I49" s="89"/>
      <c r="J49" s="89" t="s">
        <v>113</v>
      </c>
      <c r="K49" s="89"/>
      <c r="L49" s="89"/>
      <c r="M49" s="89"/>
      <c r="N49" s="165" t="s">
        <v>151</v>
      </c>
      <c r="O49" s="64" t="s">
        <v>51</v>
      </c>
      <c r="P49" s="117"/>
    </row>
    <row r="50" spans="1:16" s="116" customFormat="1" ht="12.75" customHeight="1" x14ac:dyDescent="0.25">
      <c r="A50" s="118">
        <v>1</v>
      </c>
      <c r="B50" s="118"/>
      <c r="C50" s="119">
        <f>SUM(C49:C49)</f>
        <v>160000</v>
      </c>
      <c r="D50" s="119"/>
      <c r="E50" s="119">
        <f>SUM(E49:E49)</f>
        <v>0</v>
      </c>
      <c r="F50" s="119">
        <f>SUM(F49:F49)</f>
        <v>0</v>
      </c>
      <c r="G50" s="118"/>
      <c r="H50" s="118"/>
      <c r="I50" s="118"/>
      <c r="J50" s="118"/>
      <c r="K50" s="118"/>
      <c r="L50" s="118"/>
      <c r="M50" s="118"/>
      <c r="N50" s="118"/>
      <c r="O50" s="118"/>
      <c r="P50" s="118"/>
    </row>
    <row r="51" spans="1:16" s="116" customFormat="1" ht="15.75" customHeight="1" x14ac:dyDescent="0.2">
      <c r="A51" s="120">
        <f>A40+A47+A50</f>
        <v>13</v>
      </c>
      <c r="B51" s="120" t="s">
        <v>14</v>
      </c>
      <c r="C51" s="121">
        <f>C40+C47+C50</f>
        <v>1723327.9</v>
      </c>
      <c r="D51" s="121"/>
      <c r="E51" s="121">
        <f>E40+E47+E50</f>
        <v>111771.83900000001</v>
      </c>
      <c r="F51" s="121">
        <f>F40+F47+F50</f>
        <v>12328.161</v>
      </c>
      <c r="G51" s="120"/>
      <c r="H51" s="120"/>
      <c r="I51" s="120"/>
      <c r="J51" s="120"/>
      <c r="K51" s="120"/>
      <c r="L51" s="120"/>
      <c r="M51" s="120"/>
      <c r="N51" s="120"/>
      <c r="O51" s="120"/>
      <c r="P51" s="120"/>
    </row>
    <row r="52" spans="1:16" ht="12.75" customHeight="1" x14ac:dyDescent="0.2">
      <c r="A52" s="224" t="s">
        <v>15</v>
      </c>
      <c r="B52" s="225"/>
      <c r="C52" s="225"/>
      <c r="D52" s="225"/>
      <c r="E52" s="225"/>
      <c r="F52" s="225"/>
      <c r="G52" s="225"/>
      <c r="H52" s="225"/>
      <c r="I52" s="225"/>
      <c r="J52" s="225"/>
      <c r="K52" s="225"/>
      <c r="L52" s="225"/>
      <c r="M52" s="225"/>
      <c r="N52" s="225"/>
      <c r="O52" s="225"/>
      <c r="P52" s="226"/>
    </row>
    <row r="53" spans="1:16" x14ac:dyDescent="0.2">
      <c r="A53" s="227" t="s">
        <v>10</v>
      </c>
      <c r="B53" s="228"/>
      <c r="C53" s="228"/>
      <c r="D53" s="228"/>
      <c r="E53" s="228"/>
      <c r="F53" s="228"/>
      <c r="G53" s="228"/>
      <c r="H53" s="228"/>
      <c r="I53" s="228"/>
      <c r="J53" s="228"/>
      <c r="K53" s="228"/>
      <c r="L53" s="228"/>
      <c r="M53" s="228"/>
      <c r="N53" s="228"/>
      <c r="O53" s="228"/>
      <c r="P53" s="229"/>
    </row>
    <row r="54" spans="1:16" ht="146.25" customHeight="1" x14ac:dyDescent="0.2">
      <c r="A54" s="65">
        <v>1</v>
      </c>
      <c r="B54" s="2" t="s">
        <v>97</v>
      </c>
      <c r="C54" s="8">
        <v>47000</v>
      </c>
      <c r="D54" s="3"/>
      <c r="E54" s="90"/>
      <c r="F54" s="47"/>
      <c r="G54" s="90"/>
      <c r="H54" s="3" t="s">
        <v>9</v>
      </c>
      <c r="I54" s="89" t="s">
        <v>112</v>
      </c>
      <c r="J54" s="89" t="s">
        <v>171</v>
      </c>
      <c r="K54" s="89"/>
      <c r="L54" s="89" t="s">
        <v>172</v>
      </c>
      <c r="M54" s="89" t="s">
        <v>143</v>
      </c>
      <c r="N54" s="165" t="s">
        <v>200</v>
      </c>
      <c r="O54" s="112" t="s">
        <v>51</v>
      </c>
      <c r="P54" s="88"/>
    </row>
    <row r="55" spans="1:16" s="66" customFormat="1" ht="76.5" x14ac:dyDescent="0.2">
      <c r="A55" s="177">
        <v>2</v>
      </c>
      <c r="B55" s="124" t="s">
        <v>98</v>
      </c>
      <c r="C55" s="8">
        <v>45000</v>
      </c>
      <c r="D55" s="62"/>
      <c r="E55" s="90"/>
      <c r="F55" s="178"/>
      <c r="G55" s="90"/>
      <c r="H55" s="3" t="s">
        <v>9</v>
      </c>
      <c r="I55" s="174"/>
      <c r="J55" s="174" t="s">
        <v>114</v>
      </c>
      <c r="K55" s="174"/>
      <c r="L55" s="174"/>
      <c r="M55" s="174"/>
      <c r="N55" s="165" t="s">
        <v>151</v>
      </c>
      <c r="O55" s="172"/>
      <c r="P55" s="115"/>
    </row>
    <row r="56" spans="1:16" s="66" customFormat="1" ht="15" customHeight="1" x14ac:dyDescent="0.2">
      <c r="A56" s="166">
        <v>2</v>
      </c>
      <c r="B56" s="167" t="s">
        <v>53</v>
      </c>
      <c r="C56" s="168">
        <f>C54+C55</f>
        <v>92000</v>
      </c>
      <c r="D56" s="168"/>
      <c r="E56" s="168">
        <f>SUM(E54:E54)</f>
        <v>0</v>
      </c>
      <c r="F56" s="168">
        <f>SUM(F54:F54)</f>
        <v>0</v>
      </c>
      <c r="G56" s="169"/>
      <c r="H56" s="169"/>
      <c r="I56" s="170"/>
      <c r="J56" s="170"/>
      <c r="K56" s="170"/>
      <c r="L56" s="170"/>
      <c r="M56" s="132"/>
      <c r="N56" s="131"/>
      <c r="O56" s="133"/>
      <c r="P56" s="133"/>
    </row>
    <row r="57" spans="1:16" s="57" customFormat="1" ht="12.75" customHeight="1" x14ac:dyDescent="0.2">
      <c r="A57" s="214" t="s">
        <v>56</v>
      </c>
      <c r="B57" s="215"/>
      <c r="C57" s="215"/>
      <c r="D57" s="215"/>
      <c r="E57" s="215"/>
      <c r="F57" s="215"/>
      <c r="G57" s="215"/>
      <c r="H57" s="215"/>
      <c r="I57" s="215"/>
      <c r="J57" s="215"/>
      <c r="K57" s="215"/>
      <c r="L57" s="215"/>
      <c r="M57" s="215"/>
      <c r="N57" s="215"/>
      <c r="O57" s="215"/>
      <c r="P57" s="216"/>
    </row>
    <row r="58" spans="1:16" s="57" customFormat="1" ht="11.25" customHeight="1" x14ac:dyDescent="0.2">
      <c r="A58" s="210" t="s">
        <v>10</v>
      </c>
      <c r="B58" s="211"/>
      <c r="C58" s="211"/>
      <c r="D58" s="211"/>
      <c r="E58" s="211"/>
      <c r="F58" s="211"/>
      <c r="G58" s="211"/>
      <c r="H58" s="211"/>
      <c r="I58" s="211"/>
      <c r="J58" s="211"/>
      <c r="K58" s="211"/>
      <c r="L58" s="211"/>
      <c r="M58" s="211"/>
      <c r="N58" s="211"/>
      <c r="O58" s="211"/>
      <c r="P58" s="212"/>
    </row>
    <row r="59" spans="1:16" s="57" customFormat="1" ht="83.45" customHeight="1" x14ac:dyDescent="0.2">
      <c r="A59" s="65">
        <v>1</v>
      </c>
      <c r="B59" s="2" t="s">
        <v>99</v>
      </c>
      <c r="C59" s="8">
        <v>330455.8</v>
      </c>
      <c r="D59" s="3"/>
      <c r="E59" s="8"/>
      <c r="F59" s="8"/>
      <c r="G59" s="43"/>
      <c r="H59" s="3" t="s">
        <v>7</v>
      </c>
      <c r="I59" s="89" t="s">
        <v>103</v>
      </c>
      <c r="J59" s="89" t="s">
        <v>155</v>
      </c>
      <c r="K59" s="89" t="s">
        <v>155</v>
      </c>
      <c r="L59" s="102" t="s">
        <v>205</v>
      </c>
      <c r="M59" s="102" t="s">
        <v>156</v>
      </c>
      <c r="N59" s="165" t="s">
        <v>215</v>
      </c>
      <c r="O59" s="99" t="s">
        <v>51</v>
      </c>
      <c r="P59" s="88"/>
    </row>
    <row r="60" spans="1:16" s="57" customFormat="1" ht="15" customHeight="1" x14ac:dyDescent="0.2">
      <c r="A60" s="19">
        <v>1</v>
      </c>
      <c r="B60" s="19" t="s">
        <v>14</v>
      </c>
      <c r="C60" s="20">
        <f>C59</f>
        <v>330455.8</v>
      </c>
      <c r="D60" s="20"/>
      <c r="E60" s="20">
        <f t="shared" ref="E60:F60" si="0">E59</f>
        <v>0</v>
      </c>
      <c r="F60" s="20">
        <f t="shared" si="0"/>
        <v>0</v>
      </c>
      <c r="G60" s="34"/>
      <c r="H60" s="34"/>
      <c r="I60" s="38"/>
      <c r="J60" s="38"/>
      <c r="K60" s="38"/>
      <c r="L60" s="38"/>
      <c r="M60" s="38"/>
      <c r="N60" s="35"/>
      <c r="O60" s="33"/>
      <c r="P60" s="33"/>
    </row>
    <row r="61" spans="1:16" s="18" customFormat="1" ht="15" customHeight="1" x14ac:dyDescent="0.2">
      <c r="A61" s="41">
        <f>A30+A51+A56+A60</f>
        <v>28</v>
      </c>
      <c r="B61" s="41" t="s">
        <v>24</v>
      </c>
      <c r="C61" s="42">
        <f>C30+C51+C56+C60</f>
        <v>3858938.3999999994</v>
      </c>
      <c r="D61" s="42"/>
      <c r="E61" s="42">
        <f>E30+E51+E56+E60</f>
        <v>279439.31700000004</v>
      </c>
      <c r="F61" s="42">
        <f>F30+F51+F56+F60</f>
        <v>19660.682999999997</v>
      </c>
      <c r="G61" s="41"/>
      <c r="H61" s="41"/>
      <c r="I61" s="41"/>
      <c r="J61" s="41"/>
      <c r="K61" s="41"/>
      <c r="L61" s="41"/>
      <c r="M61" s="41"/>
      <c r="N61" s="41"/>
      <c r="O61" s="41"/>
      <c r="P61" s="41"/>
    </row>
    <row r="62" spans="1:16" s="66" customFormat="1" ht="12.75" customHeight="1" x14ac:dyDescent="0.2">
      <c r="A62" s="221" t="s">
        <v>46</v>
      </c>
      <c r="B62" s="222"/>
      <c r="C62" s="222"/>
      <c r="D62" s="222"/>
      <c r="E62" s="222"/>
      <c r="F62" s="222"/>
      <c r="G62" s="222"/>
      <c r="H62" s="222"/>
      <c r="I62" s="222"/>
      <c r="J62" s="222"/>
      <c r="K62" s="222"/>
      <c r="L62" s="222"/>
      <c r="M62" s="222"/>
      <c r="N62" s="222"/>
      <c r="O62" s="222"/>
      <c r="P62" s="223"/>
    </row>
    <row r="63" spans="1:16" ht="12.75" customHeight="1" x14ac:dyDescent="0.2">
      <c r="A63" s="218" t="s">
        <v>10</v>
      </c>
      <c r="B63" s="219"/>
      <c r="C63" s="219"/>
      <c r="D63" s="211"/>
      <c r="E63" s="211"/>
      <c r="F63" s="211"/>
      <c r="G63" s="211"/>
      <c r="H63" s="219"/>
      <c r="I63" s="219"/>
      <c r="J63" s="219"/>
      <c r="K63" s="219"/>
      <c r="L63" s="219"/>
      <c r="M63" s="219"/>
      <c r="N63" s="211"/>
      <c r="O63" s="211"/>
      <c r="P63" s="212"/>
    </row>
    <row r="64" spans="1:16" s="57" customFormat="1" ht="48.6" customHeight="1" x14ac:dyDescent="0.2">
      <c r="A64" s="65">
        <v>1</v>
      </c>
      <c r="B64" s="142" t="s">
        <v>126</v>
      </c>
      <c r="C64" s="106">
        <v>150000</v>
      </c>
      <c r="D64" s="143"/>
      <c r="E64" s="106"/>
      <c r="F64" s="144"/>
      <c r="G64" s="145"/>
      <c r="H64" s="152" t="s">
        <v>7</v>
      </c>
      <c r="I64" s="89" t="s">
        <v>109</v>
      </c>
      <c r="J64" s="89" t="s">
        <v>216</v>
      </c>
      <c r="K64" s="147"/>
      <c r="L64" s="89" t="s">
        <v>220</v>
      </c>
      <c r="M64" s="89" t="s">
        <v>221</v>
      </c>
      <c r="N64" s="165" t="s">
        <v>218</v>
      </c>
      <c r="O64" s="148" t="s">
        <v>51</v>
      </c>
      <c r="P64" s="149"/>
    </row>
    <row r="65" spans="1:16" s="66" customFormat="1" ht="43.9" customHeight="1" x14ac:dyDescent="0.2">
      <c r="A65" s="65">
        <v>2</v>
      </c>
      <c r="B65" s="142" t="s">
        <v>127</v>
      </c>
      <c r="C65" s="106">
        <v>100000</v>
      </c>
      <c r="D65" s="143"/>
      <c r="E65" s="150"/>
      <c r="F65" s="144"/>
      <c r="G65" s="145"/>
      <c r="H65" s="152" t="s">
        <v>9</v>
      </c>
      <c r="I65" s="89" t="s">
        <v>107</v>
      </c>
      <c r="J65" s="89" t="s">
        <v>216</v>
      </c>
      <c r="K65" s="89"/>
      <c r="L65" s="89" t="s">
        <v>220</v>
      </c>
      <c r="M65" s="89" t="s">
        <v>221</v>
      </c>
      <c r="N65" s="165" t="s">
        <v>217</v>
      </c>
      <c r="O65" s="148" t="s">
        <v>51</v>
      </c>
      <c r="P65" s="149"/>
    </row>
    <row r="66" spans="1:16" s="66" customFormat="1" ht="70.5" customHeight="1" x14ac:dyDescent="0.2">
      <c r="A66" s="65">
        <v>3</v>
      </c>
      <c r="B66" s="151" t="s">
        <v>128</v>
      </c>
      <c r="C66" s="106">
        <v>70000</v>
      </c>
      <c r="D66" s="143"/>
      <c r="E66" s="150"/>
      <c r="F66" s="144"/>
      <c r="G66" s="145"/>
      <c r="H66" s="152" t="s">
        <v>9</v>
      </c>
      <c r="I66" s="89" t="s">
        <v>154</v>
      </c>
      <c r="J66" s="89" t="s">
        <v>110</v>
      </c>
      <c r="K66" s="147"/>
      <c r="L66" s="89" t="s">
        <v>124</v>
      </c>
      <c r="M66" s="89" t="s">
        <v>156</v>
      </c>
      <c r="N66" s="165" t="s">
        <v>219</v>
      </c>
      <c r="O66" s="148" t="s">
        <v>51</v>
      </c>
      <c r="P66" s="149"/>
    </row>
    <row r="67" spans="1:16" s="66" customFormat="1" ht="59.45" customHeight="1" x14ac:dyDescent="0.2">
      <c r="A67" s="65">
        <v>4</v>
      </c>
      <c r="B67" s="151" t="s">
        <v>129</v>
      </c>
      <c r="C67" s="106">
        <v>140000</v>
      </c>
      <c r="D67" s="143"/>
      <c r="E67" s="150"/>
      <c r="F67" s="144"/>
      <c r="G67" s="145"/>
      <c r="H67" s="183" t="s">
        <v>7</v>
      </c>
      <c r="I67" s="89" t="s">
        <v>131</v>
      </c>
      <c r="J67" s="89" t="s">
        <v>123</v>
      </c>
      <c r="K67" s="147"/>
      <c r="L67" s="89" t="s">
        <v>222</v>
      </c>
      <c r="M67" s="89" t="s">
        <v>156</v>
      </c>
      <c r="N67" s="165" t="s">
        <v>218</v>
      </c>
      <c r="O67" s="148" t="s">
        <v>51</v>
      </c>
      <c r="P67" s="149"/>
    </row>
    <row r="68" spans="1:16" s="66" customFormat="1" ht="70.5" customHeight="1" x14ac:dyDescent="0.2">
      <c r="A68" s="177">
        <v>5</v>
      </c>
      <c r="B68" s="179" t="s">
        <v>130</v>
      </c>
      <c r="C68" s="106">
        <v>350000</v>
      </c>
      <c r="D68" s="180"/>
      <c r="E68" s="181"/>
      <c r="F68" s="182"/>
      <c r="G68" s="145"/>
      <c r="H68" s="183" t="s">
        <v>7</v>
      </c>
      <c r="I68" s="89" t="s">
        <v>112</v>
      </c>
      <c r="J68" s="89" t="s">
        <v>216</v>
      </c>
      <c r="K68" s="184"/>
      <c r="L68" s="89" t="s">
        <v>224</v>
      </c>
      <c r="M68" s="89" t="s">
        <v>225</v>
      </c>
      <c r="N68" s="165" t="s">
        <v>223</v>
      </c>
      <c r="O68" s="148" t="s">
        <v>51</v>
      </c>
      <c r="P68" s="149"/>
    </row>
    <row r="69" spans="1:16" ht="15" customHeight="1" x14ac:dyDescent="0.2">
      <c r="A69" s="82">
        <v>5</v>
      </c>
      <c r="B69" s="83" t="s">
        <v>53</v>
      </c>
      <c r="C69" s="130">
        <f>SUM(C64:C68)</f>
        <v>810000</v>
      </c>
      <c r="D69" s="130"/>
      <c r="E69" s="130">
        <f>SUM(E64:E67)</f>
        <v>0</v>
      </c>
      <c r="F69" s="130">
        <f>SUM(F64:F67)</f>
        <v>0</v>
      </c>
      <c r="G69" s="5"/>
      <c r="H69" s="85"/>
      <c r="I69" s="86"/>
      <c r="J69" s="86"/>
      <c r="K69" s="86"/>
      <c r="L69" s="86"/>
      <c r="M69" s="86"/>
      <c r="N69" s="5"/>
      <c r="O69" s="31"/>
      <c r="P69" s="31"/>
    </row>
    <row r="70" spans="1:16" ht="12.75" customHeight="1" x14ac:dyDescent="0.2">
      <c r="A70" s="230" t="s">
        <v>8</v>
      </c>
      <c r="B70" s="230"/>
      <c r="C70" s="231"/>
      <c r="D70" s="231"/>
      <c r="E70" s="231"/>
      <c r="F70" s="231"/>
      <c r="G70" s="231"/>
      <c r="H70" s="230"/>
      <c r="I70" s="230"/>
      <c r="J70" s="230"/>
      <c r="K70" s="231"/>
      <c r="L70" s="231"/>
      <c r="M70" s="231"/>
      <c r="N70" s="231"/>
      <c r="O70" s="231"/>
      <c r="P70" s="232"/>
    </row>
    <row r="71" spans="1:16" ht="76.150000000000006" customHeight="1" x14ac:dyDescent="0.2">
      <c r="A71" s="65">
        <v>1</v>
      </c>
      <c r="B71" s="151" t="s">
        <v>132</v>
      </c>
      <c r="C71" s="153">
        <v>25000</v>
      </c>
      <c r="D71" s="154"/>
      <c r="E71" s="153">
        <v>25000</v>
      </c>
      <c r="F71" s="144">
        <f>C71-E71</f>
        <v>0</v>
      </c>
      <c r="G71" s="145" t="s">
        <v>163</v>
      </c>
      <c r="H71" s="146" t="s">
        <v>9</v>
      </c>
      <c r="I71" s="89" t="s">
        <v>154</v>
      </c>
      <c r="J71" s="89" t="s">
        <v>104</v>
      </c>
      <c r="K71" s="147"/>
      <c r="L71" s="89" t="s">
        <v>113</v>
      </c>
      <c r="M71" s="89" t="s">
        <v>64</v>
      </c>
      <c r="N71" s="165" t="s">
        <v>162</v>
      </c>
      <c r="O71" s="146" t="s">
        <v>51</v>
      </c>
      <c r="P71" s="155"/>
    </row>
    <row r="72" spans="1:16" s="66" customFormat="1" ht="67.900000000000006" customHeight="1" x14ac:dyDescent="0.2">
      <c r="A72" s="65">
        <v>2</v>
      </c>
      <c r="B72" s="151" t="s">
        <v>133</v>
      </c>
      <c r="C72" s="153">
        <v>195000</v>
      </c>
      <c r="D72" s="154"/>
      <c r="E72" s="150"/>
      <c r="F72" s="144"/>
      <c r="G72" s="145"/>
      <c r="H72" s="183" t="s">
        <v>7</v>
      </c>
      <c r="I72" s="89" t="s">
        <v>154</v>
      </c>
      <c r="J72" s="89" t="s">
        <v>104</v>
      </c>
      <c r="K72" s="89" t="s">
        <v>104</v>
      </c>
      <c r="L72" s="89" t="s">
        <v>109</v>
      </c>
      <c r="M72" s="89" t="s">
        <v>66</v>
      </c>
      <c r="N72" s="165" t="s">
        <v>153</v>
      </c>
      <c r="O72" s="146" t="s">
        <v>51</v>
      </c>
      <c r="P72" s="155"/>
    </row>
    <row r="73" spans="1:16" ht="83.45" customHeight="1" x14ac:dyDescent="0.2">
      <c r="A73" s="65">
        <v>3</v>
      </c>
      <c r="B73" s="151" t="s">
        <v>134</v>
      </c>
      <c r="C73" s="153">
        <v>40000</v>
      </c>
      <c r="D73" s="156"/>
      <c r="E73" s="94">
        <v>39419.599999999999</v>
      </c>
      <c r="F73" s="106">
        <f>C73-E73</f>
        <v>580.40000000000146</v>
      </c>
      <c r="G73" s="157" t="s">
        <v>226</v>
      </c>
      <c r="H73" s="158" t="s">
        <v>9</v>
      </c>
      <c r="I73" s="89" t="s">
        <v>104</v>
      </c>
      <c r="J73" s="89" t="s">
        <v>110</v>
      </c>
      <c r="K73" s="147"/>
      <c r="L73" s="174" t="s">
        <v>227</v>
      </c>
      <c r="M73" s="174" t="s">
        <v>228</v>
      </c>
      <c r="N73" s="165" t="s">
        <v>229</v>
      </c>
      <c r="O73" s="158" t="s">
        <v>51</v>
      </c>
      <c r="P73" s="155"/>
    </row>
    <row r="74" spans="1:16" s="92" customFormat="1" ht="15" x14ac:dyDescent="0.25">
      <c r="A74" s="82">
        <v>3</v>
      </c>
      <c r="B74" s="83" t="s">
        <v>23</v>
      </c>
      <c r="C74" s="9">
        <f>C71+C72+C73</f>
        <v>260000</v>
      </c>
      <c r="D74" s="9"/>
      <c r="E74" s="9">
        <f t="shared" ref="E74" si="1">E71+E73</f>
        <v>64419.6</v>
      </c>
      <c r="F74" s="9">
        <f>F71+F73</f>
        <v>580.40000000000146</v>
      </c>
      <c r="G74" s="9"/>
      <c r="H74" s="85"/>
      <c r="I74" s="86"/>
      <c r="J74" s="86"/>
      <c r="K74" s="86"/>
      <c r="L74" s="86"/>
      <c r="M74" s="86"/>
      <c r="N74" s="4"/>
      <c r="O74" s="4"/>
      <c r="P74" s="4"/>
    </row>
    <row r="75" spans="1:16" ht="18" customHeight="1" x14ac:dyDescent="0.2">
      <c r="A75" s="19">
        <f>A69+A74</f>
        <v>8</v>
      </c>
      <c r="B75" s="19" t="s">
        <v>14</v>
      </c>
      <c r="C75" s="20">
        <f>C69+C74</f>
        <v>1070000</v>
      </c>
      <c r="D75" s="20"/>
      <c r="E75" s="20">
        <f t="shared" ref="E75:F75" si="2">E69+E74</f>
        <v>64419.6</v>
      </c>
      <c r="F75" s="20">
        <f t="shared" si="2"/>
        <v>580.40000000000146</v>
      </c>
      <c r="G75" s="21"/>
      <c r="H75" s="19"/>
      <c r="I75" s="38"/>
      <c r="J75" s="38"/>
      <c r="K75" s="38"/>
      <c r="L75" s="38"/>
      <c r="M75" s="38"/>
      <c r="N75" s="22"/>
      <c r="O75" s="33"/>
      <c r="P75" s="33"/>
    </row>
    <row r="76" spans="1:16" ht="12.75" customHeight="1" x14ac:dyDescent="0.2">
      <c r="A76" s="221" t="s">
        <v>17</v>
      </c>
      <c r="B76" s="222"/>
      <c r="C76" s="222"/>
      <c r="D76" s="222"/>
      <c r="E76" s="222"/>
      <c r="F76" s="222"/>
      <c r="G76" s="222"/>
      <c r="H76" s="222"/>
      <c r="I76" s="222"/>
      <c r="J76" s="222"/>
      <c r="K76" s="222"/>
      <c r="L76" s="222"/>
      <c r="M76" s="222"/>
      <c r="N76" s="222"/>
      <c r="O76" s="222"/>
      <c r="P76" s="223"/>
    </row>
    <row r="77" spans="1:16" ht="12.75" customHeight="1" x14ac:dyDescent="0.2">
      <c r="A77" s="210" t="s">
        <v>10</v>
      </c>
      <c r="B77" s="211"/>
      <c r="C77" s="211"/>
      <c r="D77" s="211"/>
      <c r="E77" s="211"/>
      <c r="F77" s="211"/>
      <c r="G77" s="211"/>
      <c r="H77" s="211"/>
      <c r="I77" s="211"/>
      <c r="J77" s="211"/>
      <c r="K77" s="211"/>
      <c r="L77" s="211"/>
      <c r="M77" s="211"/>
      <c r="N77" s="211"/>
      <c r="O77" s="211"/>
      <c r="P77" s="212"/>
    </row>
    <row r="78" spans="1:16" s="93" customFormat="1" ht="67.5" customHeight="1" x14ac:dyDescent="0.2">
      <c r="A78" s="65">
        <v>1</v>
      </c>
      <c r="B78" s="2" t="s">
        <v>118</v>
      </c>
      <c r="C78" s="8">
        <v>81500</v>
      </c>
      <c r="D78" s="108"/>
      <c r="E78" s="159"/>
      <c r="F78" s="159"/>
      <c r="G78" s="96"/>
      <c r="H78" s="125" t="s">
        <v>9</v>
      </c>
      <c r="I78" s="89" t="s">
        <v>199</v>
      </c>
      <c r="J78" s="89" t="s">
        <v>188</v>
      </c>
      <c r="K78" s="63"/>
      <c r="L78" s="89" t="s">
        <v>233</v>
      </c>
      <c r="M78" s="89" t="s">
        <v>67</v>
      </c>
      <c r="N78" s="165" t="s">
        <v>232</v>
      </c>
      <c r="O78" s="74" t="s">
        <v>51</v>
      </c>
      <c r="P78" s="74"/>
    </row>
    <row r="79" spans="1:16" s="93" customFormat="1" ht="123.6" customHeight="1" x14ac:dyDescent="0.2">
      <c r="A79" s="65">
        <v>2</v>
      </c>
      <c r="B79" s="160" t="s">
        <v>119</v>
      </c>
      <c r="C79" s="8">
        <v>153000</v>
      </c>
      <c r="D79" s="108"/>
      <c r="E79" s="94"/>
      <c r="F79" s="159"/>
      <c r="G79" s="126"/>
      <c r="H79" s="125" t="s">
        <v>7</v>
      </c>
      <c r="I79" s="89" t="s">
        <v>199</v>
      </c>
      <c r="J79" s="89" t="s">
        <v>188</v>
      </c>
      <c r="K79" s="89" t="s">
        <v>188</v>
      </c>
      <c r="L79" s="89" t="s">
        <v>236</v>
      </c>
      <c r="M79" s="89" t="s">
        <v>68</v>
      </c>
      <c r="N79" s="165" t="s">
        <v>235</v>
      </c>
      <c r="O79" s="74" t="s">
        <v>51</v>
      </c>
      <c r="P79" s="74"/>
    </row>
    <row r="80" spans="1:16" s="93" customFormat="1" ht="48" x14ac:dyDescent="0.2">
      <c r="A80" s="65">
        <v>3</v>
      </c>
      <c r="B80" s="160" t="s">
        <v>120</v>
      </c>
      <c r="C80" s="8">
        <v>24482.9</v>
      </c>
      <c r="D80" s="108"/>
      <c r="E80" s="161"/>
      <c r="F80" s="159"/>
      <c r="G80" s="96"/>
      <c r="H80" s="125" t="s">
        <v>9</v>
      </c>
      <c r="I80" s="89" t="s">
        <v>110</v>
      </c>
      <c r="J80" s="89" t="s">
        <v>231</v>
      </c>
      <c r="K80" s="63"/>
      <c r="L80" s="89" t="s">
        <v>69</v>
      </c>
      <c r="M80" s="89" t="s">
        <v>70</v>
      </c>
      <c r="N80" s="165" t="s">
        <v>230</v>
      </c>
      <c r="O80" s="74" t="s">
        <v>51</v>
      </c>
      <c r="P80" s="74"/>
    </row>
    <row r="81" spans="1:16" s="93" customFormat="1" ht="102" x14ac:dyDescent="0.2">
      <c r="A81" s="65">
        <v>4</v>
      </c>
      <c r="B81" s="160" t="s">
        <v>121</v>
      </c>
      <c r="C81" s="162">
        <v>193553.7</v>
      </c>
      <c r="D81" s="108"/>
      <c r="E81" s="161"/>
      <c r="F81" s="159"/>
      <c r="G81" s="96"/>
      <c r="H81" s="125" t="s">
        <v>7</v>
      </c>
      <c r="I81" s="89" t="s">
        <v>110</v>
      </c>
      <c r="J81" s="89" t="s">
        <v>102</v>
      </c>
      <c r="K81" s="89" t="s">
        <v>102</v>
      </c>
      <c r="L81" s="89" t="s">
        <v>234</v>
      </c>
      <c r="M81" s="89" t="s">
        <v>71</v>
      </c>
      <c r="N81" s="165" t="s">
        <v>197</v>
      </c>
      <c r="O81" s="74" t="s">
        <v>51</v>
      </c>
      <c r="P81" s="74"/>
    </row>
    <row r="82" spans="1:16" s="93" customFormat="1" ht="110.45" customHeight="1" x14ac:dyDescent="0.2">
      <c r="A82" s="65">
        <v>5</v>
      </c>
      <c r="B82" s="127" t="s">
        <v>122</v>
      </c>
      <c r="C82" s="8">
        <v>91387.4</v>
      </c>
      <c r="D82" s="108"/>
      <c r="E82" s="161"/>
      <c r="F82" s="159"/>
      <c r="G82" s="96"/>
      <c r="H82" s="125" t="s">
        <v>9</v>
      </c>
      <c r="I82" s="89"/>
      <c r="J82" s="89" t="s">
        <v>125</v>
      </c>
      <c r="K82" s="63"/>
      <c r="L82" s="89" t="s">
        <v>65</v>
      </c>
      <c r="M82" s="89" t="s">
        <v>68</v>
      </c>
      <c r="N82" s="165" t="s">
        <v>151</v>
      </c>
      <c r="O82" s="74" t="s">
        <v>51</v>
      </c>
      <c r="P82" s="74"/>
    </row>
    <row r="83" spans="1:16" s="92" customFormat="1" ht="16.149999999999999" customHeight="1" x14ac:dyDescent="0.25">
      <c r="A83" s="4">
        <v>5</v>
      </c>
      <c r="B83" s="7" t="s">
        <v>23</v>
      </c>
      <c r="C83" s="163">
        <f>C78+C79+C80+C81+C82</f>
        <v>543924</v>
      </c>
      <c r="D83" s="163"/>
      <c r="E83" s="163"/>
      <c r="F83" s="163"/>
      <c r="G83" s="67"/>
      <c r="H83" s="5"/>
      <c r="I83" s="39"/>
      <c r="J83" s="39"/>
      <c r="K83" s="39"/>
      <c r="L83" s="39"/>
      <c r="M83" s="39"/>
      <c r="N83" s="4"/>
      <c r="O83" s="4"/>
      <c r="P83" s="4"/>
    </row>
    <row r="84" spans="1:16" ht="19.5" customHeight="1" x14ac:dyDescent="0.2">
      <c r="A84" s="19">
        <v>5</v>
      </c>
      <c r="B84" s="19" t="s">
        <v>14</v>
      </c>
      <c r="C84" s="20">
        <f>C83</f>
        <v>543924</v>
      </c>
      <c r="D84" s="20"/>
      <c r="E84" s="20"/>
      <c r="F84" s="20"/>
      <c r="G84" s="21"/>
      <c r="H84" s="19"/>
      <c r="I84" s="38"/>
      <c r="J84" s="38"/>
      <c r="K84" s="38"/>
      <c r="L84" s="38"/>
      <c r="M84" s="38"/>
      <c r="N84" s="22"/>
      <c r="O84" s="95"/>
      <c r="P84" s="95"/>
    </row>
    <row r="85" spans="1:16" ht="12.75" customHeight="1" x14ac:dyDescent="0.2">
      <c r="A85" s="221" t="s">
        <v>48</v>
      </c>
      <c r="B85" s="222"/>
      <c r="C85" s="222"/>
      <c r="D85" s="222"/>
      <c r="E85" s="222"/>
      <c r="F85" s="222"/>
      <c r="G85" s="222"/>
      <c r="H85" s="222"/>
      <c r="I85" s="222"/>
      <c r="J85" s="222"/>
      <c r="K85" s="222"/>
      <c r="L85" s="222"/>
      <c r="M85" s="222"/>
      <c r="N85" s="222"/>
      <c r="O85" s="222"/>
      <c r="P85" s="223"/>
    </row>
    <row r="86" spans="1:16" ht="15" customHeight="1" x14ac:dyDescent="0.2">
      <c r="A86" s="210" t="s">
        <v>10</v>
      </c>
      <c r="B86" s="211"/>
      <c r="C86" s="211"/>
      <c r="D86" s="211"/>
      <c r="E86" s="211"/>
      <c r="F86" s="211"/>
      <c r="G86" s="211"/>
      <c r="H86" s="211"/>
      <c r="I86" s="211"/>
      <c r="J86" s="211"/>
      <c r="K86" s="211"/>
      <c r="L86" s="211"/>
      <c r="M86" s="211"/>
      <c r="N86" s="211"/>
      <c r="O86" s="211"/>
      <c r="P86" s="212"/>
    </row>
    <row r="87" spans="1:16" s="66" customFormat="1" ht="49.15" customHeight="1" x14ac:dyDescent="0.2">
      <c r="A87" s="64">
        <v>1</v>
      </c>
      <c r="B87" s="164" t="s">
        <v>115</v>
      </c>
      <c r="C87" s="128">
        <v>100000</v>
      </c>
      <c r="D87" s="3"/>
      <c r="E87" s="94"/>
      <c r="F87" s="96"/>
      <c r="G87" s="43"/>
      <c r="H87" s="125" t="s">
        <v>9</v>
      </c>
      <c r="I87" s="89"/>
      <c r="J87" s="89" t="s">
        <v>105</v>
      </c>
      <c r="K87" s="63"/>
      <c r="L87" s="89" t="s">
        <v>61</v>
      </c>
      <c r="M87" s="89" t="s">
        <v>62</v>
      </c>
      <c r="N87" s="165" t="s">
        <v>151</v>
      </c>
      <c r="O87" s="74" t="s">
        <v>51</v>
      </c>
      <c r="P87" s="74"/>
    </row>
    <row r="88" spans="1:16" s="66" customFormat="1" ht="102" x14ac:dyDescent="0.2">
      <c r="A88" s="64">
        <v>2</v>
      </c>
      <c r="B88" s="164" t="s">
        <v>116</v>
      </c>
      <c r="C88" s="128">
        <v>38500</v>
      </c>
      <c r="D88" s="3"/>
      <c r="E88" s="94"/>
      <c r="F88" s="96"/>
      <c r="G88" s="43"/>
      <c r="H88" s="125" t="s">
        <v>9</v>
      </c>
      <c r="I88" s="89"/>
      <c r="J88" s="89" t="s">
        <v>105</v>
      </c>
      <c r="K88" s="63"/>
      <c r="L88" s="89"/>
      <c r="M88" s="89"/>
      <c r="N88" s="165" t="s">
        <v>151</v>
      </c>
      <c r="O88" s="74" t="s">
        <v>51</v>
      </c>
      <c r="P88" s="74"/>
    </row>
    <row r="89" spans="1:16" s="66" customFormat="1" ht="85.5" customHeight="1" x14ac:dyDescent="0.2">
      <c r="A89" s="64">
        <v>3</v>
      </c>
      <c r="B89" s="164" t="s">
        <v>117</v>
      </c>
      <c r="C89" s="128">
        <v>34600</v>
      </c>
      <c r="D89" s="3"/>
      <c r="E89" s="96"/>
      <c r="F89" s="96"/>
      <c r="G89" s="96"/>
      <c r="H89" s="125" t="s">
        <v>9</v>
      </c>
      <c r="I89" s="89"/>
      <c r="J89" s="89" t="s">
        <v>105</v>
      </c>
      <c r="K89" s="63"/>
      <c r="L89" s="89" t="s">
        <v>61</v>
      </c>
      <c r="M89" s="89" t="s">
        <v>62</v>
      </c>
      <c r="N89" s="165" t="s">
        <v>151</v>
      </c>
      <c r="O89" s="74" t="s">
        <v>51</v>
      </c>
      <c r="P89" s="74"/>
    </row>
    <row r="90" spans="1:16" ht="18" customHeight="1" x14ac:dyDescent="0.2">
      <c r="A90" s="32">
        <v>3</v>
      </c>
      <c r="B90" s="19" t="s">
        <v>14</v>
      </c>
      <c r="C90" s="20">
        <f>C87+C88+C89</f>
        <v>173100</v>
      </c>
      <c r="D90" s="20"/>
      <c r="E90" s="20"/>
      <c r="F90" s="20"/>
      <c r="G90" s="71"/>
      <c r="H90" s="32"/>
      <c r="I90" s="72"/>
      <c r="J90" s="72"/>
      <c r="K90" s="72"/>
      <c r="L90" s="72"/>
      <c r="M90" s="72"/>
      <c r="N90" s="73"/>
      <c r="O90" s="33"/>
      <c r="P90" s="33"/>
    </row>
    <row r="91" spans="1:16" s="18" customFormat="1" ht="15" customHeight="1" x14ac:dyDescent="0.2">
      <c r="A91" s="41">
        <f>A61+A75+A84+A90</f>
        <v>44</v>
      </c>
      <c r="B91" s="41" t="s">
        <v>24</v>
      </c>
      <c r="C91" s="42">
        <f>C11+C61+C75+C84+C90</f>
        <v>16551562.399999999</v>
      </c>
      <c r="D91" s="42">
        <f t="shared" ref="D91:F91" si="3">D11+D61+D75+D84+D90</f>
        <v>0</v>
      </c>
      <c r="E91" s="42">
        <f t="shared" si="3"/>
        <v>386571.91700000002</v>
      </c>
      <c r="F91" s="42">
        <f t="shared" si="3"/>
        <v>27528.082999999999</v>
      </c>
      <c r="G91" s="42"/>
      <c r="H91" s="42"/>
      <c r="I91" s="41"/>
      <c r="J91" s="41"/>
      <c r="K91" s="41"/>
      <c r="L91" s="41"/>
      <c r="M91" s="41"/>
      <c r="N91" s="41"/>
      <c r="O91" s="41"/>
      <c r="P91" s="41"/>
    </row>
    <row r="92" spans="1:16" ht="19.899999999999999" customHeight="1" x14ac:dyDescent="0.2">
      <c r="A92" s="68"/>
      <c r="B92" s="97"/>
      <c r="C92" s="11" t="s">
        <v>47</v>
      </c>
      <c r="H92" s="68"/>
      <c r="N92" s="66"/>
    </row>
    <row r="93" spans="1:16" ht="39" customHeight="1" x14ac:dyDescent="0.2">
      <c r="A93" s="68"/>
      <c r="B93" s="97"/>
      <c r="C93" s="217"/>
      <c r="D93" s="217"/>
      <c r="E93" s="217"/>
      <c r="F93" s="217"/>
      <c r="G93" s="217"/>
      <c r="H93" s="217"/>
      <c r="I93" s="217"/>
      <c r="J93" s="217"/>
      <c r="K93" s="220"/>
      <c r="L93" s="220"/>
      <c r="N93" s="66"/>
    </row>
  </sheetData>
  <mergeCells count="36">
    <mergeCell ref="A21:P21"/>
    <mergeCell ref="A31:P31"/>
    <mergeCell ref="A32:P32"/>
    <mergeCell ref="A57:P57"/>
    <mergeCell ref="A48:P48"/>
    <mergeCell ref="A41:P41"/>
    <mergeCell ref="A62:P62"/>
    <mergeCell ref="A52:P52"/>
    <mergeCell ref="A53:P53"/>
    <mergeCell ref="A58:P58"/>
    <mergeCell ref="A70:P70"/>
    <mergeCell ref="C93:J93"/>
    <mergeCell ref="A63:P63"/>
    <mergeCell ref="K93:L93"/>
    <mergeCell ref="A86:P86"/>
    <mergeCell ref="A85:P85"/>
    <mergeCell ref="A76:P76"/>
    <mergeCell ref="A77:P77"/>
    <mergeCell ref="A13:P13"/>
    <mergeCell ref="G3:G4"/>
    <mergeCell ref="E3:E4"/>
    <mergeCell ref="F3:F4"/>
    <mergeCell ref="P3:P4"/>
    <mergeCell ref="O3:O4"/>
    <mergeCell ref="A12:P12"/>
    <mergeCell ref="A5:P5"/>
    <mergeCell ref="A6:P6"/>
    <mergeCell ref="B1:N1"/>
    <mergeCell ref="A3:A4"/>
    <mergeCell ref="B3:B4"/>
    <mergeCell ref="C3:C4"/>
    <mergeCell ref="D3:D4"/>
    <mergeCell ref="H3:H4"/>
    <mergeCell ref="I3:M3"/>
    <mergeCell ref="N3:N4"/>
    <mergeCell ref="N2:P2"/>
  </mergeCells>
  <pageMargins left="0.75" right="0.75" top="1.25" bottom="0.53" header="0" footer="0"/>
  <pageSetup paperSize="9" scale="70" orientation="landscape" verticalDpi="196"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
  <sheetViews>
    <sheetView topLeftCell="A8" zoomScale="96" zoomScaleNormal="96" workbookViewId="0">
      <selection activeCell="T15" sqref="A15:T18"/>
    </sheetView>
  </sheetViews>
  <sheetFormatPr defaultColWidth="9.140625" defaultRowHeight="12.75" x14ac:dyDescent="0.2"/>
  <cols>
    <col min="1" max="1" width="3.42578125" style="10" customWidth="1"/>
    <col min="2" max="2" width="10.140625" style="6" customWidth="1"/>
    <col min="3" max="3" width="4.28515625" style="11" customWidth="1"/>
    <col min="4" max="4" width="14.28515625" style="12" customWidth="1"/>
    <col min="5" max="5" width="5.140625" style="28" customWidth="1"/>
    <col min="6" max="6" width="12.85546875" style="28" customWidth="1"/>
    <col min="7" max="7" width="4.5703125" style="12" customWidth="1"/>
    <col min="8" max="8" width="12.85546875" style="10" customWidth="1"/>
    <col min="9" max="9" width="5.85546875" style="40" customWidth="1"/>
    <col min="10" max="10" width="12.140625" style="40" customWidth="1"/>
    <col min="11" max="11" width="13.28515625" style="40" customWidth="1"/>
    <col min="12" max="12" width="9" style="40" customWidth="1"/>
    <col min="13" max="13" width="5.42578125" style="40" customWidth="1"/>
    <col min="14" max="14" width="10.7109375" style="23" customWidth="1"/>
    <col min="15" max="15" width="5.140625" style="30" customWidth="1"/>
    <col min="16" max="16" width="10.7109375" style="30" customWidth="1"/>
    <col min="17" max="17" width="4.85546875" style="23" customWidth="1"/>
    <col min="18" max="18" width="7.5703125" style="23" customWidth="1"/>
    <col min="19" max="19" width="9.7109375" style="23" customWidth="1"/>
    <col min="20" max="20" width="8.85546875" style="57" customWidth="1"/>
    <col min="21" max="21" width="9.140625" style="23"/>
    <col min="22" max="22" width="12.85546875" style="23" bestFit="1" customWidth="1"/>
    <col min="23" max="16384" width="9.140625" style="23"/>
  </cols>
  <sheetData>
    <row r="1" spans="1:22" ht="29.25" customHeight="1" x14ac:dyDescent="0.2">
      <c r="A1" s="13"/>
      <c r="B1" s="237" t="s">
        <v>176</v>
      </c>
      <c r="C1" s="237"/>
      <c r="D1" s="237"/>
      <c r="E1" s="237"/>
      <c r="F1" s="237"/>
      <c r="G1" s="237"/>
      <c r="H1" s="237"/>
      <c r="I1" s="237"/>
      <c r="J1" s="237"/>
      <c r="K1" s="237"/>
      <c r="L1" s="237"/>
      <c r="M1" s="237"/>
      <c r="N1" s="237"/>
      <c r="O1" s="237"/>
      <c r="P1" s="237"/>
      <c r="Q1" s="237"/>
    </row>
    <row r="2" spans="1:22" ht="13.15" hidden="1" x14ac:dyDescent="0.25">
      <c r="A2" s="13"/>
      <c r="B2" s="14"/>
      <c r="C2" s="15"/>
      <c r="D2" s="16"/>
      <c r="E2" s="27"/>
      <c r="F2" s="27"/>
      <c r="G2" s="16"/>
      <c r="H2" s="17"/>
      <c r="I2" s="36"/>
      <c r="J2" s="36"/>
      <c r="K2" s="36"/>
      <c r="L2" s="36"/>
      <c r="M2" s="36"/>
      <c r="N2" s="24"/>
    </row>
    <row r="3" spans="1:22" ht="13.15" hidden="1" x14ac:dyDescent="0.25"/>
    <row r="4" spans="1:22" ht="13.15" x14ac:dyDescent="0.25">
      <c r="R4" s="241" t="s">
        <v>175</v>
      </c>
      <c r="S4" s="242"/>
      <c r="T4" s="59"/>
    </row>
    <row r="5" spans="1:22" ht="37.5" customHeight="1" x14ac:dyDescent="0.2">
      <c r="A5" s="213" t="s">
        <v>0</v>
      </c>
      <c r="B5" s="213" t="s">
        <v>52</v>
      </c>
      <c r="C5" s="236" t="s">
        <v>73</v>
      </c>
      <c r="D5" s="236"/>
      <c r="E5" s="235" t="s">
        <v>29</v>
      </c>
      <c r="F5" s="235"/>
      <c r="G5" s="235"/>
      <c r="H5" s="235"/>
      <c r="I5" s="235"/>
      <c r="J5" s="235"/>
      <c r="K5" s="235"/>
      <c r="L5" s="235"/>
      <c r="M5" s="234" t="s">
        <v>36</v>
      </c>
      <c r="N5" s="234"/>
      <c r="O5" s="234"/>
      <c r="P5" s="234"/>
      <c r="Q5" s="234"/>
      <c r="R5" s="234"/>
      <c r="S5" s="213" t="s">
        <v>40</v>
      </c>
      <c r="T5" s="238" t="s">
        <v>49</v>
      </c>
    </row>
    <row r="6" spans="1:22" ht="63" customHeight="1" x14ac:dyDescent="0.2">
      <c r="A6" s="213"/>
      <c r="B6" s="213"/>
      <c r="C6" s="236" t="s">
        <v>27</v>
      </c>
      <c r="D6" s="235" t="s">
        <v>28</v>
      </c>
      <c r="E6" s="235" t="s">
        <v>59</v>
      </c>
      <c r="F6" s="235"/>
      <c r="G6" s="235" t="s">
        <v>30</v>
      </c>
      <c r="H6" s="235"/>
      <c r="I6" s="234" t="s">
        <v>32</v>
      </c>
      <c r="J6" s="234"/>
      <c r="K6" s="234"/>
      <c r="L6" s="234"/>
      <c r="M6" s="234" t="s">
        <v>37</v>
      </c>
      <c r="N6" s="234"/>
      <c r="O6" s="213" t="s">
        <v>38</v>
      </c>
      <c r="P6" s="213"/>
      <c r="Q6" s="213" t="s">
        <v>39</v>
      </c>
      <c r="R6" s="213"/>
      <c r="S6" s="213"/>
      <c r="T6" s="239"/>
    </row>
    <row r="7" spans="1:22" ht="50.25" customHeight="1" x14ac:dyDescent="0.2">
      <c r="A7" s="213"/>
      <c r="B7" s="213"/>
      <c r="C7" s="236"/>
      <c r="D7" s="235"/>
      <c r="E7" s="75" t="s">
        <v>27</v>
      </c>
      <c r="F7" s="75" t="s">
        <v>28</v>
      </c>
      <c r="G7" s="75" t="s">
        <v>31</v>
      </c>
      <c r="H7" s="69" t="s">
        <v>28</v>
      </c>
      <c r="I7" s="75" t="s">
        <v>31</v>
      </c>
      <c r="J7" s="69" t="s">
        <v>34</v>
      </c>
      <c r="K7" s="76" t="s">
        <v>35</v>
      </c>
      <c r="L7" s="76" t="s">
        <v>18</v>
      </c>
      <c r="M7" s="75" t="s">
        <v>31</v>
      </c>
      <c r="N7" s="69" t="s">
        <v>28</v>
      </c>
      <c r="O7" s="75" t="s">
        <v>31</v>
      </c>
      <c r="P7" s="69" t="s">
        <v>28</v>
      </c>
      <c r="Q7" s="75" t="s">
        <v>31</v>
      </c>
      <c r="R7" s="69" t="s">
        <v>28</v>
      </c>
      <c r="S7" s="213"/>
      <c r="T7" s="240"/>
    </row>
    <row r="8" spans="1:22" s="66" customFormat="1" ht="50.25" customHeight="1" x14ac:dyDescent="0.2">
      <c r="A8" s="191">
        <v>1</v>
      </c>
      <c r="B8" s="70" t="s">
        <v>201</v>
      </c>
      <c r="C8" s="77">
        <v>4</v>
      </c>
      <c r="D8" s="185">
        <v>10905600</v>
      </c>
      <c r="E8" s="55">
        <v>3</v>
      </c>
      <c r="F8" s="185">
        <v>10855600</v>
      </c>
      <c r="G8" s="55"/>
      <c r="H8" s="110"/>
      <c r="I8" s="55">
        <v>1</v>
      </c>
      <c r="J8" s="50">
        <v>50000</v>
      </c>
      <c r="K8" s="50">
        <v>42713</v>
      </c>
      <c r="L8" s="110">
        <f>J8-K8</f>
        <v>7287</v>
      </c>
      <c r="M8" s="55"/>
      <c r="N8" s="110"/>
      <c r="O8" s="55"/>
      <c r="P8" s="110"/>
      <c r="Q8" s="55"/>
      <c r="R8" s="110"/>
      <c r="S8" s="191">
        <v>4</v>
      </c>
      <c r="T8" s="55"/>
    </row>
    <row r="9" spans="1:22" ht="45" customHeight="1" x14ac:dyDescent="0.2">
      <c r="A9" s="69">
        <v>2</v>
      </c>
      <c r="B9" s="70" t="s">
        <v>41</v>
      </c>
      <c r="C9" s="77">
        <v>12</v>
      </c>
      <c r="D9" s="185">
        <v>1713154.17</v>
      </c>
      <c r="E9" s="55">
        <v>1</v>
      </c>
      <c r="F9" s="50">
        <v>60000</v>
      </c>
      <c r="G9" s="55">
        <v>3</v>
      </c>
      <c r="H9" s="50">
        <v>384199.5</v>
      </c>
      <c r="I9" s="55">
        <v>3</v>
      </c>
      <c r="J9" s="50">
        <f>K9+L9</f>
        <v>175000</v>
      </c>
      <c r="K9" s="50">
        <v>167667.48000000001</v>
      </c>
      <c r="L9" s="50">
        <v>7332.52</v>
      </c>
      <c r="M9" s="55">
        <v>0</v>
      </c>
      <c r="N9" s="110">
        <v>0</v>
      </c>
      <c r="O9" s="55">
        <v>5</v>
      </c>
      <c r="P9" s="50">
        <v>1093955.2</v>
      </c>
      <c r="Q9" s="55">
        <v>0</v>
      </c>
      <c r="R9" s="110">
        <v>0</v>
      </c>
      <c r="S9" s="107">
        <v>7</v>
      </c>
      <c r="T9" s="55"/>
      <c r="V9" s="98"/>
    </row>
    <row r="10" spans="1:22" s="66" customFormat="1" ht="66" customHeight="1" x14ac:dyDescent="0.2">
      <c r="A10" s="100">
        <v>3</v>
      </c>
      <c r="B10" s="70" t="s">
        <v>57</v>
      </c>
      <c r="C10" s="77">
        <v>13</v>
      </c>
      <c r="D10" s="50">
        <v>1723327.9</v>
      </c>
      <c r="E10" s="55">
        <v>5</v>
      </c>
      <c r="F10" s="50">
        <v>595976.69999999995</v>
      </c>
      <c r="G10" s="55">
        <v>1</v>
      </c>
      <c r="H10" s="110">
        <v>60000</v>
      </c>
      <c r="I10" s="55">
        <v>3</v>
      </c>
      <c r="J10" s="50">
        <f>K10+L10</f>
        <v>124100</v>
      </c>
      <c r="K10" s="185">
        <v>111771.84</v>
      </c>
      <c r="L10" s="185">
        <v>12328.16</v>
      </c>
      <c r="M10" s="55">
        <v>0</v>
      </c>
      <c r="N10" s="110">
        <v>0</v>
      </c>
      <c r="O10" s="55">
        <v>4</v>
      </c>
      <c r="P10" s="50">
        <v>903251.2</v>
      </c>
      <c r="Q10" s="55">
        <v>0</v>
      </c>
      <c r="R10" s="110">
        <v>0</v>
      </c>
      <c r="S10" s="100">
        <v>9</v>
      </c>
      <c r="T10" s="55"/>
      <c r="V10" s="98"/>
    </row>
    <row r="11" spans="1:22" ht="82.5" customHeight="1" x14ac:dyDescent="0.2">
      <c r="A11" s="69">
        <v>4</v>
      </c>
      <c r="B11" s="70" t="s">
        <v>42</v>
      </c>
      <c r="C11" s="77">
        <v>2</v>
      </c>
      <c r="D11" s="50">
        <v>92000</v>
      </c>
      <c r="E11" s="77">
        <v>0</v>
      </c>
      <c r="F11" s="110">
        <v>0</v>
      </c>
      <c r="G11" s="77">
        <v>1</v>
      </c>
      <c r="H11" s="50">
        <v>47000</v>
      </c>
      <c r="I11" s="55">
        <v>0</v>
      </c>
      <c r="J11" s="110">
        <v>0</v>
      </c>
      <c r="K11" s="110">
        <v>0</v>
      </c>
      <c r="L11" s="110">
        <f>J11-K11</f>
        <v>0</v>
      </c>
      <c r="M11" s="55">
        <v>0</v>
      </c>
      <c r="N11" s="110">
        <v>0</v>
      </c>
      <c r="O11" s="55">
        <v>1</v>
      </c>
      <c r="P11" s="50">
        <v>45000</v>
      </c>
      <c r="Q11" s="55">
        <v>0</v>
      </c>
      <c r="R11" s="110">
        <v>0</v>
      </c>
      <c r="S11" s="55">
        <v>1</v>
      </c>
      <c r="T11" s="55"/>
    </row>
    <row r="12" spans="1:22" s="66" customFormat="1" ht="45.75" customHeight="1" x14ac:dyDescent="0.2">
      <c r="A12" s="100">
        <v>5</v>
      </c>
      <c r="B12" s="70" t="s">
        <v>58</v>
      </c>
      <c r="C12" s="77">
        <v>1</v>
      </c>
      <c r="D12" s="50">
        <v>330455.8</v>
      </c>
      <c r="E12" s="77">
        <v>0</v>
      </c>
      <c r="F12" s="110">
        <v>0</v>
      </c>
      <c r="G12" s="77">
        <v>1</v>
      </c>
      <c r="H12" s="50">
        <v>330455.8</v>
      </c>
      <c r="I12" s="55">
        <v>0</v>
      </c>
      <c r="J12" s="110">
        <v>0</v>
      </c>
      <c r="K12" s="110">
        <v>0</v>
      </c>
      <c r="L12" s="50">
        <f>J12-K12</f>
        <v>0</v>
      </c>
      <c r="M12" s="55">
        <v>0</v>
      </c>
      <c r="N12" s="110">
        <v>0</v>
      </c>
      <c r="O12" s="55">
        <v>0</v>
      </c>
      <c r="P12" s="110">
        <v>0</v>
      </c>
      <c r="Q12" s="55"/>
      <c r="R12" s="50">
        <f>-R128</f>
        <v>0</v>
      </c>
      <c r="S12" s="55">
        <v>1</v>
      </c>
      <c r="T12" s="55"/>
    </row>
    <row r="13" spans="1:22" s="18" customFormat="1" ht="24" customHeight="1" x14ac:dyDescent="0.2">
      <c r="A13" s="78">
        <v>5</v>
      </c>
      <c r="B13" s="78" t="s">
        <v>23</v>
      </c>
      <c r="C13" s="79">
        <f t="shared" ref="C13:O13" si="0">SUM(C8:C12)</f>
        <v>32</v>
      </c>
      <c r="D13" s="80">
        <f t="shared" si="0"/>
        <v>14764537.870000001</v>
      </c>
      <c r="E13" s="109">
        <f t="shared" si="0"/>
        <v>9</v>
      </c>
      <c r="F13" s="109">
        <f t="shared" si="0"/>
        <v>11511576.699999999</v>
      </c>
      <c r="G13" s="109">
        <f t="shared" si="0"/>
        <v>6</v>
      </c>
      <c r="H13" s="109">
        <f t="shared" si="0"/>
        <v>821655.3</v>
      </c>
      <c r="I13" s="109">
        <f t="shared" si="0"/>
        <v>7</v>
      </c>
      <c r="J13" s="109">
        <f t="shared" si="0"/>
        <v>349100</v>
      </c>
      <c r="K13" s="109">
        <f t="shared" si="0"/>
        <v>322152.32000000001</v>
      </c>
      <c r="L13" s="109">
        <f t="shared" si="0"/>
        <v>26947.68</v>
      </c>
      <c r="M13" s="109">
        <f t="shared" si="0"/>
        <v>0</v>
      </c>
      <c r="N13" s="109">
        <f t="shared" si="0"/>
        <v>0</v>
      </c>
      <c r="O13" s="109">
        <f t="shared" si="0"/>
        <v>10</v>
      </c>
      <c r="P13" s="80">
        <f t="shared" ref="P13:Q13" si="1">SUM(P8:P12)</f>
        <v>2042206.4</v>
      </c>
      <c r="Q13" s="109">
        <f t="shared" si="1"/>
        <v>0</v>
      </c>
      <c r="R13" s="80">
        <f>SUM(R8:R12)</f>
        <v>0</v>
      </c>
      <c r="S13" s="109">
        <f>SUM(S8:S12)</f>
        <v>22</v>
      </c>
      <c r="T13" s="79"/>
      <c r="V13" s="187"/>
    </row>
    <row r="14" spans="1:22" s="18" customFormat="1" ht="16.149999999999999" customHeight="1" x14ac:dyDescent="0.25">
      <c r="A14" s="103"/>
      <c r="B14" s="103"/>
      <c r="C14" s="104"/>
      <c r="D14" s="105"/>
      <c r="E14" s="105"/>
      <c r="F14" s="105"/>
      <c r="G14" s="105"/>
      <c r="H14" s="105"/>
      <c r="I14" s="105"/>
      <c r="J14" s="105"/>
      <c r="K14" s="105"/>
      <c r="L14" s="105"/>
      <c r="M14" s="105"/>
      <c r="N14" s="105"/>
      <c r="O14" s="105"/>
      <c r="P14" s="105"/>
      <c r="Q14" s="105"/>
      <c r="R14" s="105"/>
      <c r="S14" s="105"/>
      <c r="T14" s="104"/>
    </row>
    <row r="15" spans="1:22" ht="27" customHeight="1" x14ac:dyDescent="0.2">
      <c r="D15" s="217"/>
      <c r="E15" s="217"/>
      <c r="F15" s="217"/>
      <c r="G15" s="217"/>
      <c r="H15" s="217"/>
      <c r="I15" s="217"/>
      <c r="J15" s="217"/>
      <c r="K15" s="217"/>
      <c r="L15" s="220"/>
      <c r="M15" s="220"/>
      <c r="N15" s="220"/>
      <c r="O15" s="220"/>
      <c r="P15" s="220"/>
    </row>
  </sheetData>
  <mergeCells count="19">
    <mergeCell ref="D15:K15"/>
    <mergeCell ref="B1:Q1"/>
    <mergeCell ref="C6:C7"/>
    <mergeCell ref="B5:B7"/>
    <mergeCell ref="T5:T7"/>
    <mergeCell ref="R4:S4"/>
    <mergeCell ref="L15:P15"/>
    <mergeCell ref="O6:P6"/>
    <mergeCell ref="Q6:R6"/>
    <mergeCell ref="M5:R5"/>
    <mergeCell ref="S5:S7"/>
    <mergeCell ref="M6:N6"/>
    <mergeCell ref="A5:A7"/>
    <mergeCell ref="I6:L6"/>
    <mergeCell ref="E5:L5"/>
    <mergeCell ref="C5:D5"/>
    <mergeCell ref="E6:F6"/>
    <mergeCell ref="G6:H6"/>
    <mergeCell ref="D6:D7"/>
  </mergeCells>
  <pageMargins left="0.5" right="0.5" top="0.75" bottom="0.5" header="0" footer="0"/>
  <pageSetup paperSize="9" scale="8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5"/>
  <sheetViews>
    <sheetView topLeftCell="A7" zoomScale="82" zoomScaleNormal="82" workbookViewId="0">
      <selection activeCell="R15" sqref="A15:R15"/>
    </sheetView>
  </sheetViews>
  <sheetFormatPr defaultColWidth="9.140625" defaultRowHeight="12.75" x14ac:dyDescent="0.2"/>
  <cols>
    <col min="1" max="1" width="3.28515625" style="10" customWidth="1"/>
    <col min="2" max="2" width="18.42578125" style="6" customWidth="1"/>
    <col min="3" max="3" width="5.5703125" style="11" customWidth="1"/>
    <col min="4" max="4" width="12.28515625" style="12" customWidth="1"/>
    <col min="5" max="5" width="5.7109375" style="28" customWidth="1"/>
    <col min="6" max="6" width="12.5703125" style="28" customWidth="1"/>
    <col min="7" max="7" width="6.140625" style="12" customWidth="1"/>
    <col min="8" max="8" width="10.7109375" style="10" customWidth="1"/>
    <col min="9" max="9" width="5.5703125" style="40" customWidth="1"/>
    <col min="10" max="10" width="10.85546875" style="40" customWidth="1"/>
    <col min="11" max="11" width="11" style="40" customWidth="1"/>
    <col min="12" max="12" width="9.85546875" style="40" customWidth="1"/>
    <col min="13" max="13" width="5.5703125" style="40" customWidth="1"/>
    <col min="14" max="14" width="9.85546875" style="25" customWidth="1"/>
    <col min="15" max="15" width="5.85546875" style="30" customWidth="1"/>
    <col min="16" max="16" width="11" style="30" customWidth="1"/>
    <col min="17" max="17" width="5.5703125" style="25" customWidth="1"/>
    <col min="18" max="18" width="8.85546875" style="25" customWidth="1"/>
    <col min="19" max="19" width="9.140625" style="25"/>
    <col min="20" max="20" width="10.85546875" style="25" bestFit="1" customWidth="1"/>
    <col min="21" max="16384" width="9.140625" style="25"/>
  </cols>
  <sheetData>
    <row r="1" spans="1:23" ht="42" customHeight="1" x14ac:dyDescent="0.2">
      <c r="A1" s="13"/>
      <c r="B1" s="237" t="s">
        <v>177</v>
      </c>
      <c r="C1" s="237"/>
      <c r="D1" s="237"/>
      <c r="E1" s="237"/>
      <c r="F1" s="237"/>
      <c r="G1" s="237"/>
      <c r="H1" s="237"/>
      <c r="I1" s="237"/>
      <c r="J1" s="237"/>
      <c r="K1" s="237"/>
      <c r="L1" s="237"/>
      <c r="M1" s="237"/>
      <c r="N1" s="237"/>
      <c r="O1" s="237"/>
      <c r="P1" s="237"/>
    </row>
    <row r="2" spans="1:23" ht="13.15" x14ac:dyDescent="0.25">
      <c r="A2" s="13"/>
      <c r="B2" s="14"/>
      <c r="C2" s="15"/>
      <c r="D2" s="16"/>
      <c r="E2" s="27"/>
      <c r="F2" s="27"/>
      <c r="G2" s="16"/>
      <c r="H2" s="17"/>
      <c r="I2" s="36"/>
      <c r="J2" s="36"/>
      <c r="K2" s="36"/>
      <c r="L2" s="36"/>
      <c r="M2" s="36"/>
      <c r="N2" s="26"/>
    </row>
    <row r="4" spans="1:23" ht="13.15" x14ac:dyDescent="0.25">
      <c r="Q4" s="241" t="s">
        <v>175</v>
      </c>
      <c r="R4" s="242"/>
    </row>
    <row r="5" spans="1:23" ht="55.5" customHeight="1" x14ac:dyDescent="0.2">
      <c r="A5" s="243" t="s">
        <v>0</v>
      </c>
      <c r="B5" s="243" t="s">
        <v>26</v>
      </c>
      <c r="C5" s="244" t="s">
        <v>73</v>
      </c>
      <c r="D5" s="244"/>
      <c r="E5" s="245" t="s">
        <v>29</v>
      </c>
      <c r="F5" s="245"/>
      <c r="G5" s="245"/>
      <c r="H5" s="245"/>
      <c r="I5" s="245"/>
      <c r="J5" s="245"/>
      <c r="K5" s="245"/>
      <c r="L5" s="245"/>
      <c r="M5" s="246" t="s">
        <v>36</v>
      </c>
      <c r="N5" s="246"/>
      <c r="O5" s="246"/>
      <c r="P5" s="246"/>
      <c r="Q5" s="246"/>
      <c r="R5" s="246"/>
      <c r="W5" s="25" t="s">
        <v>47</v>
      </c>
    </row>
    <row r="6" spans="1:23" ht="54" customHeight="1" x14ac:dyDescent="0.2">
      <c r="A6" s="243"/>
      <c r="B6" s="243"/>
      <c r="C6" s="244" t="s">
        <v>27</v>
      </c>
      <c r="D6" s="245" t="s">
        <v>28</v>
      </c>
      <c r="E6" s="245" t="s">
        <v>33</v>
      </c>
      <c r="F6" s="245"/>
      <c r="G6" s="245" t="s">
        <v>30</v>
      </c>
      <c r="H6" s="245"/>
      <c r="I6" s="246" t="s">
        <v>32</v>
      </c>
      <c r="J6" s="246"/>
      <c r="K6" s="246"/>
      <c r="L6" s="246"/>
      <c r="M6" s="246" t="s">
        <v>37</v>
      </c>
      <c r="N6" s="246"/>
      <c r="O6" s="213" t="s">
        <v>38</v>
      </c>
      <c r="P6" s="213"/>
      <c r="Q6" s="243" t="s">
        <v>39</v>
      </c>
      <c r="R6" s="243"/>
    </row>
    <row r="7" spans="1:23" ht="57" customHeight="1" x14ac:dyDescent="0.2">
      <c r="A7" s="243"/>
      <c r="B7" s="243"/>
      <c r="C7" s="244"/>
      <c r="D7" s="245"/>
      <c r="E7" s="44" t="s">
        <v>27</v>
      </c>
      <c r="F7" s="44" t="s">
        <v>28</v>
      </c>
      <c r="G7" s="44" t="s">
        <v>31</v>
      </c>
      <c r="H7" s="29" t="s">
        <v>28</v>
      </c>
      <c r="I7" s="44" t="s">
        <v>31</v>
      </c>
      <c r="J7" s="29" t="s">
        <v>34</v>
      </c>
      <c r="K7" s="45" t="s">
        <v>35</v>
      </c>
      <c r="L7" s="45" t="s">
        <v>18</v>
      </c>
      <c r="M7" s="44" t="s">
        <v>31</v>
      </c>
      <c r="N7" s="29" t="s">
        <v>28</v>
      </c>
      <c r="O7" s="44" t="s">
        <v>31</v>
      </c>
      <c r="P7" s="29" t="s">
        <v>28</v>
      </c>
      <c r="Q7" s="44" t="s">
        <v>31</v>
      </c>
      <c r="R7" s="29" t="s">
        <v>28</v>
      </c>
    </row>
    <row r="8" spans="1:23" ht="43.5" customHeight="1" x14ac:dyDescent="0.2">
      <c r="A8" s="29">
        <v>1</v>
      </c>
      <c r="B8" s="46" t="s">
        <v>43</v>
      </c>
      <c r="C8" s="51">
        <v>3</v>
      </c>
      <c r="D8" s="47">
        <v>173100</v>
      </c>
      <c r="E8" s="53">
        <v>0</v>
      </c>
      <c r="F8" s="47">
        <v>0</v>
      </c>
      <c r="G8" s="53">
        <v>0</v>
      </c>
      <c r="H8" s="60">
        <v>0</v>
      </c>
      <c r="I8" s="53">
        <v>0</v>
      </c>
      <c r="J8" s="135">
        <v>0</v>
      </c>
      <c r="K8" s="135">
        <v>0</v>
      </c>
      <c r="L8" s="47"/>
      <c r="M8" s="53">
        <v>0</v>
      </c>
      <c r="N8" s="135">
        <v>0</v>
      </c>
      <c r="O8" s="55"/>
      <c r="P8" s="50"/>
      <c r="Q8" s="53"/>
      <c r="R8" s="47"/>
    </row>
    <row r="9" spans="1:23" ht="39.75" customHeight="1" x14ac:dyDescent="0.2">
      <c r="A9" s="29">
        <v>2</v>
      </c>
      <c r="B9" s="46" t="s">
        <v>44</v>
      </c>
      <c r="C9" s="51">
        <v>5</v>
      </c>
      <c r="D9" s="47">
        <v>543924</v>
      </c>
      <c r="E9" s="53">
        <v>3</v>
      </c>
      <c r="F9" s="47">
        <v>428053.7</v>
      </c>
      <c r="G9" s="53">
        <v>1</v>
      </c>
      <c r="H9" s="47">
        <v>24482.9</v>
      </c>
      <c r="I9" s="53">
        <v>0</v>
      </c>
      <c r="J9" s="135">
        <v>0</v>
      </c>
      <c r="K9" s="135">
        <v>0</v>
      </c>
      <c r="L9" s="47"/>
      <c r="M9" s="53">
        <v>0</v>
      </c>
      <c r="N9" s="135">
        <v>0</v>
      </c>
      <c r="O9" s="53">
        <v>1</v>
      </c>
      <c r="P9" s="47">
        <v>91387.4</v>
      </c>
      <c r="Q9" s="53"/>
      <c r="R9" s="47"/>
      <c r="T9" s="98"/>
    </row>
    <row r="10" spans="1:23" ht="41.25" customHeight="1" x14ac:dyDescent="0.2">
      <c r="A10" s="29">
        <v>3</v>
      </c>
      <c r="B10" s="46" t="s">
        <v>45</v>
      </c>
      <c r="C10" s="51">
        <v>8</v>
      </c>
      <c r="D10" s="47">
        <v>1070000</v>
      </c>
      <c r="E10" s="53">
        <v>4</v>
      </c>
      <c r="F10" s="47">
        <v>715000</v>
      </c>
      <c r="G10" s="53">
        <v>0</v>
      </c>
      <c r="H10" s="173">
        <v>0</v>
      </c>
      <c r="I10" s="53">
        <v>2</v>
      </c>
      <c r="J10" s="47">
        <f>K10+L10</f>
        <v>65000</v>
      </c>
      <c r="K10" s="47">
        <v>64419.6</v>
      </c>
      <c r="L10" s="47">
        <v>580.4</v>
      </c>
      <c r="M10" s="53">
        <v>0</v>
      </c>
      <c r="N10" s="135">
        <v>0</v>
      </c>
      <c r="O10" s="53">
        <v>2</v>
      </c>
      <c r="P10" s="47">
        <v>290000</v>
      </c>
      <c r="Q10" s="53"/>
      <c r="R10" s="47"/>
    </row>
    <row r="11" spans="1:23" s="18" customFormat="1" ht="24" customHeight="1" x14ac:dyDescent="0.2">
      <c r="A11" s="48"/>
      <c r="B11" s="48" t="s">
        <v>23</v>
      </c>
      <c r="C11" s="52">
        <f t="shared" ref="C11:P11" si="0">SUM(C8:C10)</f>
        <v>16</v>
      </c>
      <c r="D11" s="49">
        <f>D8+D9+D10</f>
        <v>1787024</v>
      </c>
      <c r="E11" s="52">
        <f t="shared" si="0"/>
        <v>7</v>
      </c>
      <c r="F11" s="49">
        <f>SUM(F8:F10)</f>
        <v>1143053.7</v>
      </c>
      <c r="G11" s="52">
        <f t="shared" si="0"/>
        <v>1</v>
      </c>
      <c r="H11" s="49">
        <f t="shared" si="0"/>
        <v>24482.9</v>
      </c>
      <c r="I11" s="52">
        <f t="shared" ref="I11" si="1">SUM(I8:I10)</f>
        <v>2</v>
      </c>
      <c r="J11" s="49">
        <f t="shared" ref="J11:O11" si="2">SUM(J8:J10)</f>
        <v>65000</v>
      </c>
      <c r="K11" s="49">
        <f t="shared" si="2"/>
        <v>64419.6</v>
      </c>
      <c r="L11" s="49">
        <f t="shared" si="2"/>
        <v>580.4</v>
      </c>
      <c r="M11" s="52">
        <f t="shared" si="2"/>
        <v>0</v>
      </c>
      <c r="N11" s="81">
        <f t="shared" si="2"/>
        <v>0</v>
      </c>
      <c r="O11" s="52">
        <f t="shared" si="2"/>
        <v>3</v>
      </c>
      <c r="P11" s="49">
        <f t="shared" si="0"/>
        <v>381387.4</v>
      </c>
      <c r="Q11" s="52"/>
      <c r="R11" s="49"/>
      <c r="T11" s="188"/>
    </row>
    <row r="12" spans="1:23" ht="13.15" x14ac:dyDescent="0.25">
      <c r="E12" s="54"/>
      <c r="Q12" s="56"/>
    </row>
    <row r="13" spans="1:23" ht="12.75" customHeight="1" x14ac:dyDescent="0.25"/>
    <row r="15" spans="1:23" s="66" customFormat="1" ht="27" customHeight="1" x14ac:dyDescent="0.2">
      <c r="A15" s="68"/>
      <c r="B15" s="97"/>
      <c r="C15" s="11"/>
      <c r="D15" s="217"/>
      <c r="E15" s="217"/>
      <c r="F15" s="217"/>
      <c r="G15" s="217"/>
      <c r="H15" s="217"/>
      <c r="I15" s="217"/>
      <c r="J15" s="217"/>
      <c r="K15" s="217"/>
      <c r="L15" s="247"/>
      <c r="M15" s="247"/>
      <c r="N15" s="247"/>
      <c r="O15" s="247"/>
      <c r="P15" s="247"/>
    </row>
  </sheetData>
  <mergeCells count="17">
    <mergeCell ref="B1:P1"/>
    <mergeCell ref="Q4:R4"/>
    <mergeCell ref="L15:P15"/>
    <mergeCell ref="D15:K15"/>
    <mergeCell ref="A5:A7"/>
    <mergeCell ref="B5:B7"/>
    <mergeCell ref="C5:D5"/>
    <mergeCell ref="E5:L5"/>
    <mergeCell ref="M5:R5"/>
    <mergeCell ref="C6:C7"/>
    <mergeCell ref="D6:D7"/>
    <mergeCell ref="E6:F6"/>
    <mergeCell ref="G6:H6"/>
    <mergeCell ref="I6:L6"/>
    <mergeCell ref="M6:N6"/>
    <mergeCell ref="O6:P6"/>
    <mergeCell ref="Q6:R6"/>
  </mergeCells>
  <pageMargins left="0.5" right="0.5" top="0.75" bottom="0.5" header="0" footer="0"/>
  <pageSetup paperSize="9" scale="8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Тайлан 1</vt:lpstr>
      <vt:lpstr>Тайлан 2</vt:lpstr>
      <vt:lpstr>Тайлан 3</vt:lpstr>
      <vt:lpstr>'Тайлан 1'!_Hlk30639579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Tseren</dc:creator>
  <cp:lastModifiedBy>Home</cp:lastModifiedBy>
  <cp:lastPrinted>2022-03-01T04:48:59Z</cp:lastPrinted>
  <dcterms:created xsi:type="dcterms:W3CDTF">2013-12-11T12:05:40Z</dcterms:created>
  <dcterms:modified xsi:type="dcterms:W3CDTF">2022-06-08T14:16:32Z</dcterms:modified>
</cp:coreProperties>
</file>