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1840" windowHeight="13140"/>
  </bookViews>
  <sheets>
    <sheet name="Тайлан 1" sheetId="18" r:id="rId1"/>
    <sheet name="Тайлан 2" sheetId="19" r:id="rId2"/>
    <sheet name="Тайлан 3" sheetId="20" r:id="rId3"/>
  </sheets>
  <definedNames>
    <definedName name="_Hlk30639579" localSheetId="0">'Тайлан 1'!$B$66</definedName>
  </definedNames>
  <calcPr calcId="144525"/>
  <fileRecoveryPr autoRecover="0"/>
</workbook>
</file>

<file path=xl/calcChain.xml><?xml version="1.0" encoding="utf-8"?>
<calcChain xmlns="http://schemas.openxmlformats.org/spreadsheetml/2006/main">
  <c r="L10" i="20" l="1"/>
  <c r="F64" i="18"/>
  <c r="C40" i="18"/>
  <c r="F40" i="18"/>
  <c r="E40" i="18"/>
  <c r="F36" i="18"/>
  <c r="F35" i="18"/>
  <c r="F19" i="18"/>
  <c r="E19" i="18"/>
  <c r="F17" i="18"/>
  <c r="D11" i="20" l="1"/>
  <c r="S12" i="19"/>
  <c r="C67" i="18"/>
  <c r="A68" i="18"/>
  <c r="C62" i="18"/>
  <c r="C76" i="18"/>
  <c r="C77" i="18" s="1"/>
  <c r="C83" i="18"/>
  <c r="C33" i="18"/>
  <c r="C49" i="18"/>
  <c r="C22" i="18"/>
  <c r="C19" i="18"/>
  <c r="C13" i="18"/>
  <c r="C23" i="18" s="1"/>
  <c r="E12" i="19" l="1"/>
  <c r="F12" i="19"/>
  <c r="D12" i="19"/>
  <c r="C12" i="19"/>
  <c r="E62" i="18" l="1"/>
  <c r="F62" i="18"/>
  <c r="E67" i="18"/>
  <c r="F67" i="18"/>
  <c r="C68" i="18"/>
  <c r="F68" i="18" l="1"/>
  <c r="E68" i="18"/>
  <c r="E43" i="18"/>
  <c r="F43" i="18"/>
  <c r="C43" i="18"/>
  <c r="C44" i="18" s="1"/>
  <c r="A23" i="18"/>
  <c r="F22" i="18"/>
  <c r="E22" i="18"/>
  <c r="A33" i="18" l="1"/>
  <c r="A44" i="18" l="1"/>
  <c r="A54" i="18" s="1"/>
  <c r="A84" i="18" s="1"/>
  <c r="R11" i="19"/>
  <c r="L11" i="19"/>
  <c r="L10" i="19"/>
  <c r="L9" i="19"/>
  <c r="L8" i="19"/>
  <c r="E49" i="18" l="1"/>
  <c r="F49" i="18"/>
  <c r="E33" i="18" l="1"/>
  <c r="E44" i="18" l="1"/>
  <c r="F33" i="18"/>
  <c r="F44" i="18" l="1"/>
  <c r="M12" i="19"/>
  <c r="N12" i="19"/>
  <c r="O12" i="19"/>
  <c r="Q12" i="19"/>
  <c r="R12" i="19"/>
  <c r="I12" i="19"/>
  <c r="G12" i="19"/>
  <c r="H12" i="19"/>
  <c r="K12" i="19"/>
  <c r="L12" i="19"/>
  <c r="J12" i="19"/>
  <c r="E53" i="18"/>
  <c r="F53" i="18"/>
  <c r="C53" i="18"/>
  <c r="C54" i="18" s="1"/>
  <c r="C84" i="18" s="1"/>
  <c r="M11" i="20" l="1"/>
  <c r="E13" i="18" l="1"/>
  <c r="E23" i="18" s="1"/>
  <c r="E54" i="18" s="1"/>
  <c r="F13" i="18" l="1"/>
  <c r="F23" i="18" s="1"/>
  <c r="F54" i="18" s="1"/>
  <c r="K11" i="20" l="1"/>
  <c r="J11" i="20"/>
  <c r="O11" i="20" l="1"/>
  <c r="F11" i="20" l="1"/>
  <c r="N11" i="20" l="1"/>
  <c r="I11" i="20" l="1"/>
  <c r="L11" i="20" l="1"/>
  <c r="P11" i="20" l="1"/>
  <c r="H11" i="20"/>
  <c r="G11" i="20"/>
  <c r="E11" i="20"/>
  <c r="C11" i="20"/>
</calcChain>
</file>

<file path=xl/sharedStrings.xml><?xml version="1.0" encoding="utf-8"?>
<sst xmlns="http://schemas.openxmlformats.org/spreadsheetml/2006/main" count="426" uniqueCount="198">
  <si>
    <t>№</t>
  </si>
  <si>
    <t>Тухайн  жилд худалдан авах бараа, ажил,үйлчилгээний нэр,төрөл, тоо хэмжээ, хүчин чадал</t>
  </si>
  <si>
    <t>Худал-дан авах ажил-лагаанд мөрдөх журам</t>
  </si>
  <si>
    <t>Худалдан авах ажиллагаанд мөрдөх хугацаа</t>
  </si>
  <si>
    <t>Үнэлгээний  хороо байгуулах огноо</t>
  </si>
  <si>
    <t>Гэрээ байгуулах эрх олгох огноо</t>
  </si>
  <si>
    <t>Гэрээ дуусгавар болох, дүгнэх огноо</t>
  </si>
  <si>
    <t>НТШ</t>
  </si>
  <si>
    <t>Бараа /Тоног төхөөрөмж/</t>
  </si>
  <si>
    <t>ХА</t>
  </si>
  <si>
    <t>Ажил /Их засвар, барилга угсралт/</t>
  </si>
  <si>
    <t>Төсөвт өртөг             /мян.төг/</t>
  </si>
  <si>
    <t>Эрх шилжүүлэх эсэх /ТЕЗ-н нэр/</t>
  </si>
  <si>
    <t>Зураг төсөв /Зөвлөх үйлчилгээ/</t>
  </si>
  <si>
    <t>Нийт дүн</t>
  </si>
  <si>
    <t>БАЙГАЛЬ ХАМГААЛАХ, НӨХӨН СЭРГЭЭХ АРГА ХЭМЖЭЭНИЙ ЗАРДАЛ</t>
  </si>
  <si>
    <t xml:space="preserve">АЙМГИЙН ОРОН НУТГИЙН ХӨГЖЛИЙН САН </t>
  </si>
  <si>
    <t xml:space="preserve">ШИВЭЭГОВЬ СУМЫН ОРОН НУТГИЙН ХӨГЖЛИЙН САН </t>
  </si>
  <si>
    <t>Хэмнэлт /мян.төг/</t>
  </si>
  <si>
    <t>ХАА-ны явцын тайлбар</t>
  </si>
  <si>
    <t xml:space="preserve">Уламжлалт хэлбэрээр зарласан эсэх </t>
  </si>
  <si>
    <t>Гомдол гарсан эсэх, түүний шийдвэрлэлтийн байдал</t>
  </si>
  <si>
    <t xml:space="preserve">Гүйцэтгэгчийн нэр </t>
  </si>
  <si>
    <t xml:space="preserve">Нийт </t>
  </si>
  <si>
    <t>БҮГД ДҮН</t>
  </si>
  <si>
    <t>Сонин хэвлэлд зарлах огноо</t>
  </si>
  <si>
    <t xml:space="preserve">Санхүүжилтийн эх үүсвэр </t>
  </si>
  <si>
    <t xml:space="preserve">Тоо </t>
  </si>
  <si>
    <t>Мөнгөн дүн /мян.төг/</t>
  </si>
  <si>
    <t xml:space="preserve">Зохион байгуулагдаж буй төсөл арга хэмжээний явц </t>
  </si>
  <si>
    <t xml:space="preserve">Үнэлгээ хийгдэж буй төсөл, арга хэмжээ </t>
  </si>
  <si>
    <t>тоо</t>
  </si>
  <si>
    <t xml:space="preserve">Гэрээ байгуулагдсан төсөл, арга хэмжээ </t>
  </si>
  <si>
    <t xml:space="preserve">Зарлагдсан төсөл, арга хэмжээ </t>
  </si>
  <si>
    <t>Нийт төсөвт өртөг /мян.төг/</t>
  </si>
  <si>
    <t>Гэрээ байгуулсан нийт өртөг /мян.төг/</t>
  </si>
  <si>
    <t xml:space="preserve">Зохион байгуулагдаагүй төсөл арга хэмжээний шалтгаан </t>
  </si>
  <si>
    <t xml:space="preserve">ТББ боловсруулж буй төсөл арга хэмжээ </t>
  </si>
  <si>
    <t xml:space="preserve">Ажлын даалгавар, ТЭЗҮ ирүүлээгүй төсөл арга хэмжээ </t>
  </si>
  <si>
    <t xml:space="preserve">Бусад шалтгаанаар з/б-гүй төсөл арга хэмжээ </t>
  </si>
  <si>
    <t xml:space="preserve">Цахим хэлбэрээр зарласан төсөл, арга хэмжээний тоо </t>
  </si>
  <si>
    <t>Аймгийн Орон нутгийн хөгжлийн сан</t>
  </si>
  <si>
    <t>Байгаль хамгаалах, нөхөн сэргээх арга  хэмжээний зардал</t>
  </si>
  <si>
    <t xml:space="preserve">Баянтал сумын Орон нутгийн хөгжлийн сан </t>
  </si>
  <si>
    <t xml:space="preserve">Шивээговь сумын Орон нутгийн хөгжлийн сан </t>
  </si>
  <si>
    <t xml:space="preserve">Сүмбэр сумын Орон нутгийн хөгжлийн сан </t>
  </si>
  <si>
    <t>СҮМБЭР СУМЫН ОРОН НУТГИЙН ХӨГЖЛИЙН САН</t>
  </si>
  <si>
    <t xml:space="preserve"> </t>
  </si>
  <si>
    <t>БАЯНТАЛ СУМЫН ОРОН НУТГИЙН ХӨГЖЛИЙН САН</t>
  </si>
  <si>
    <t>Тайлбар</t>
  </si>
  <si>
    <t>ЗҮ</t>
  </si>
  <si>
    <t>Цахим</t>
  </si>
  <si>
    <t xml:space="preserve">Санхүүжилт-ийн эх үүсвэр </t>
  </si>
  <si>
    <t>Дүн</t>
  </si>
  <si>
    <t>tender.gov.mn-д зарлах огноо</t>
  </si>
  <si>
    <t>ОРОН НУТГИЙН ХӨРӨНГӨ ОРУУЛАЛТ</t>
  </si>
  <si>
    <t xml:space="preserve">АВТО ЗАМЫН САН </t>
  </si>
  <si>
    <t>Аймгийн Орон нутгийн хөрөнгө оруулалт</t>
  </si>
  <si>
    <t>Авто замын сан</t>
  </si>
  <si>
    <t xml:space="preserve">Зарлагдсан төсөл,                арга хэмжээ </t>
  </si>
  <si>
    <t>_</t>
  </si>
  <si>
    <t>Гэрээний дүн     /мян.төг/</t>
  </si>
  <si>
    <t>2021-01-25</t>
  </si>
  <si>
    <t>2021-04-30</t>
  </si>
  <si>
    <t>2021-05-31</t>
  </si>
  <si>
    <t>Аймгийн төвийн гэрэлтүүлгийн ажил</t>
  </si>
  <si>
    <t>2021-03-31</t>
  </si>
  <si>
    <t>2021-03-09</t>
  </si>
  <si>
    <t>2021-02-10</t>
  </si>
  <si>
    <t>2021-03-19</t>
  </si>
  <si>
    <t>2021-03-18</t>
  </si>
  <si>
    <t>2021-03-23</t>
  </si>
  <si>
    <t>2021-02-25</t>
  </si>
  <si>
    <t>2021-10-01</t>
  </si>
  <si>
    <t>2021-05-10</t>
  </si>
  <si>
    <t>2021-08-20</t>
  </si>
  <si>
    <t>2021-05-17</t>
  </si>
  <si>
    <t>2021-09-10</t>
  </si>
  <si>
    <t>2021-04-05</t>
  </si>
  <si>
    <t>2021-07-01</t>
  </si>
  <si>
    <t>Тендерийг шалгаруулалтыг зарлах хугацаа болоогүй байна.</t>
  </si>
  <si>
    <t xml:space="preserve">2022 онд зохион байгуулагдах нийт төсөл арга хэмжээ </t>
  </si>
  <si>
    <t>Аймаг, сумдын төвийн камержуулалтын ажил</t>
  </si>
  <si>
    <t>Шинээр олгогдсон газарт цахилгаан татах ажил</t>
  </si>
  <si>
    <t>Сүмбэр сумын 1 дүгээр багийн бохирын шугамыг Найрамдал хотхоны бохирын шугаманд холбох ажил</t>
  </si>
  <si>
    <t>Баянтал сум, Лүн хорооллын ЦДАШ-ын ажил</t>
  </si>
  <si>
    <t>Эрүүл мэндийн газрын байрны их засварын ажил</t>
  </si>
  <si>
    <t>Сум дундын Ойн анги ОНӨААТҮГазарт ус тээвэрлэх автомашин худалдан авах ажил</t>
  </si>
  <si>
    <t>Ерөнхий боловсролын 1 дүгээр сургуулийн мэдээлэл зүйн кабинетад компьютер худалдан авах ажил</t>
  </si>
  <si>
    <t>Эрүүл мэндийн байгууллагуудад шаардлагатай тоног төхөөрөмж худалдан авах ажил</t>
  </si>
  <si>
    <t>Аймгийн өвс тэжээлийн нөөц бүрдүүлэх арга хэмжээний зардал</t>
  </si>
  <si>
    <t>Аймгийн хэмжээнд гамшгийн эрсдлийн нарийвчилсан үнэлгээ хийлгэх ажил</t>
  </si>
  <si>
    <t>2023 онд хийгдэх ажлын зураг төсөв боловсруулах ажил</t>
  </si>
  <si>
    <t>Тэрбум мод үндэсний хөтөлбөрийн хүрээнд худаг гаргах ажил</t>
  </si>
  <si>
    <t>Сүмбэр сумын 1 дүгээр багийн 2 дугаар уурын зуухны өргөтгөлийн барилга</t>
  </si>
  <si>
    <t>Халуун усны барилгын ажил /Сүмбэр сум, 2 дугаар баг/</t>
  </si>
  <si>
    <t>Сүмбэр сумын Найрамдал хотхонд шинээр баригдаж байгаа барилгуудын цахилгаан хангамжийн ажил</t>
  </si>
  <si>
    <t>Шивээговь сумын 6, 7 дугаар байрны техникийн давхарын инженерийн шугам сүлжээний өргөтгөл шинэчлэлийн ажил</t>
  </si>
  <si>
    <t>Орон нутгийн өмчийн байгууллагуудын их засварын ажил</t>
  </si>
  <si>
    <t>Цагдаагийн хэлтсийн эрүүлжүүлэх байрны засварын ажил</t>
  </si>
  <si>
    <t>Шүүхийн шинжилгээний албанд шаардлагатай тоног төхөөрөмж</t>
  </si>
  <si>
    <t>Хими, нян судлал, хорио цээрийн лабораторыг бэхжүүлэх, шаардлагатай техник, тоног төхөөрөмж худалдан авах ажил</t>
  </si>
  <si>
    <t>Нутгийн захиргааны байгууллагууд болон хөдөөгийн багуудыг шаардлагатай компьютер, техник хэрэгсэл, тоног төхөөрөмж худалдан авах ажил</t>
  </si>
  <si>
    <t>Зохиомол хээлтүүлгийн явуулын пункет худалдан авах ажил</t>
  </si>
  <si>
    <t>Аймгийн Засаг даргын Тамгын газарт автомашин худалдан авах ажил</t>
  </si>
  <si>
    <t>Мод үржүүлгийн газрын хүчин чадлыг нэмэгдүүлэн тарьц суулгацын нөөц бүрдүүлэх зорилгоор хайгуул хийж гүн өрмийн худаг гаргаж, ус нөөцлөх сав суурилуулах</t>
  </si>
  <si>
    <t>“Тэр бум мод” тарих үндэсний хөдөлгөөний хүрээнд ойн зурвас байгуулах /4 га талбайд/</t>
  </si>
  <si>
    <t>Аймгийн төвийн авто замын дагуу тэмдэг, тэмдэглэгээ хийх, авто замын их засварын ажил</t>
  </si>
  <si>
    <t>2022-02-07</t>
  </si>
  <si>
    <t>2022-02-10</t>
  </si>
  <si>
    <t>2022-01-24</t>
  </si>
  <si>
    <t>2022-02-28</t>
  </si>
  <si>
    <t>2022-01-31</t>
  </si>
  <si>
    <t>2022-01-14</t>
  </si>
  <si>
    <t>2022-01-05</t>
  </si>
  <si>
    <t>2022-01-21</t>
  </si>
  <si>
    <t>2022-07-04</t>
  </si>
  <si>
    <t>2022-01-17</t>
  </si>
  <si>
    <t>2022-02-14</t>
  </si>
  <si>
    <t>2022-01-20</t>
  </si>
  <si>
    <t>2022-02-21</t>
  </si>
  <si>
    <t>2022-02-24</t>
  </si>
  <si>
    <t>2022-01-11</t>
  </si>
  <si>
    <t>2022-01-18</t>
  </si>
  <si>
    <t>2021-01-24</t>
  </si>
  <si>
    <t>2022-02-20</t>
  </si>
  <si>
    <t>Баяр наадмын талбайг засварлах, шинэчлэх</t>
  </si>
  <si>
    <t>154 дүгээр байрны 3, 4, 5 дугаар орцны урд талд 24х15 хэмжээтэй, 154, 152 дугаар байрнуудын хажуу талд 2 хэсэг авто машины зогсоол</t>
  </si>
  <si>
    <t>Иргэдэд үйлчлэх төвийн тоног төхөөрөмж /хаалт, ухаалаг дэлгэц, ширээ сандал, чанга яригч</t>
  </si>
  <si>
    <t xml:space="preserve">Сумын төв болон гудамж талбайн гэрэлтүүлэг нэмэх, гэрлэн чимэглэл хийх ажил </t>
  </si>
  <si>
    <t>Шинээр олгогдсон өмчлөлийн газарт цахилгаан татах ажил (“Сэвхүүл” хороолол, “Урсах” хороолол, 3-р цэцэрлэгийн дотор гадна цахилгаан монтаж)</t>
  </si>
  <si>
    <t>Иргэний танхимын засвар</t>
  </si>
  <si>
    <t>Сумын нийтийн эзэмшлийн гадна инженерийн шугам сүлжээний цэвэр усны шугамын өргөтгөл, шинэчлэлийн ажил</t>
  </si>
  <si>
    <t>Хүн амыг хөдөлгөөний дутагдлаас урьдчилан сэргийлж нийтийн биеийн тамирын чийрэгжүүлэх талбай байгуулах</t>
  </si>
  <si>
    <t>2022-03-01</t>
  </si>
  <si>
    <t>2022-03-04</t>
  </si>
  <si>
    <t>2022-03-07</t>
  </si>
  <si>
    <t>Шинэ суурьшлын бүсэд цахилгаан татах</t>
  </si>
  <si>
    <t>Шинэ суурьшлын бүсэд худаг гаргах /Гашуун/</t>
  </si>
  <si>
    <t>3-р багийн нутаг дэвсгэр Баянбулагийн эгнээнд гэрэлтүүлэг хийх</t>
  </si>
  <si>
    <t>1-р багийн дан байрнуудын цэвэр бохир усны шугам татах ажил</t>
  </si>
  <si>
    <t>Сүмбэр сумын Засаг даргын Тамгын газрын барилгын их засварын ажил</t>
  </si>
  <si>
    <t>2022-02-25</t>
  </si>
  <si>
    <t>2022-02-17</t>
  </si>
  <si>
    <t>Цагдаагийн хэлтэст суудлын автомашин худалдан авах</t>
  </si>
  <si>
    <t>Хог хаягдал түрэх, зөөвөрлөх ковш автомашин худалдан авах</t>
  </si>
  <si>
    <t>5-р сургуулийн мэдээлэл зүйн кабинетын тоног төхөөрөмжийг шинэчлэх</t>
  </si>
  <si>
    <t>2022-01-13</t>
  </si>
  <si>
    <t>2021-12-22</t>
  </si>
  <si>
    <t>Тендер шалгаруулалтын Төрийн худалдан авах ажиллагааны газраас хүчингүй болгосон</t>
  </si>
  <si>
    <t>2021-12-23</t>
  </si>
  <si>
    <t>2022-01-10</t>
  </si>
  <si>
    <t>2022-12-31</t>
  </si>
  <si>
    <t>2022-02-16</t>
  </si>
  <si>
    <t>2022-01-26</t>
  </si>
  <si>
    <t>2022-05-25</t>
  </si>
  <si>
    <t>2022-02-18</t>
  </si>
  <si>
    <t>2022-03-20</t>
  </si>
  <si>
    <t>2021-12-31</t>
  </si>
  <si>
    <t>2021-12-23, 2022-01-18</t>
  </si>
  <si>
    <t>2022-02-26</t>
  </si>
  <si>
    <t>2022-03-26</t>
  </si>
  <si>
    <t>Тендерийг 2021 оны 12 дугаар сарын 31-нд нээхэд 2 компани тендерийн материалаа ирүүлсэн үнэлж "Сүвэн-уул" ХХКомпанийг шалгаруулах зөвлөмжийг захиалагчид хүргүүлсэн.</t>
  </si>
  <si>
    <t>Захиалагчийн зүгээс техникийн тодорхойлолтыг ирүүлээгүй байна.</t>
  </si>
  <si>
    <t>2022-04-16</t>
  </si>
  <si>
    <t>Тендерийг 2022 оны 01 дүгээр сарын 26-нд нээхээр төлөвлөж байна.</t>
  </si>
  <si>
    <t>2022-01-12</t>
  </si>
  <si>
    <t>2022-02-08</t>
  </si>
  <si>
    <t>2022-03-11</t>
  </si>
  <si>
    <t>2022-05-31</t>
  </si>
  <si>
    <t>Тендерийг 2022 оны 03 дугаар сарын 11-нд нээхээр төлөвлөж байна.</t>
  </si>
  <si>
    <t>Тендерийг 2022 оны 01 дүгээр сарын 16-нд нээхэд 2 компани материалаа ирүүлснийг үнэлж "Мехатроник" ХХКомпани шалгаруулах зөвлөмжийг захиалагчид хүргүүлсэн.</t>
  </si>
  <si>
    <t>"Мехатроник" ХХК</t>
  </si>
  <si>
    <t>"Сүвэн-уул" ХХК</t>
  </si>
  <si>
    <t>Тендерийг 2021 оны 12 дугаар сарын 31-нд нээхэд 1 компани тендерийн материалаа ирүүлсэн боловч шаардлагад нийцээгүй тул дахин зарлаж 2022 оны 01 дүгээр сарын 26-нд нээхэд 2 компани тендерийн материалаа ирүүлсэн үнэлж "Синапс" ХХКомпанийг шалгаруулах зөвлөмжийг захиалагчид хүргүүлсэн.</t>
  </si>
  <si>
    <t>"Синапс" ХХК</t>
  </si>
  <si>
    <t>Тендерийг 2022 оны 01 дүгээр сарын 24-нд нээхэд 1 компани материалаа ирүүлснийг үнэлж "Уаз мега" ХХКомпанийг шалгаруулах зөвлөмжийг захиалагчид хүргүүлсэн.</t>
  </si>
  <si>
    <t>"Уаз мега" ХХК</t>
  </si>
  <si>
    <t xml:space="preserve">            ГОВЬСҮМБЭР АЙМГИЙН 2022 ОНЫ АЙМАГ, СУМЫН ОРОН НУТГИЙН ХӨГЖЛИЙН САН, БАЙГАЛЬ ХАМГААЛАХ, НӨХӨН СЭРГЭЭХ АРГА ХЭМЖЭЭНИЙ ЗАРДАЛ, АВТО ЗАМЫН САН,  ТӨСӨЛ ХӨТӨЛБӨРИЙН  ХӨРӨНГӨӨР ХИЙГДЭХ  БАРАА, АЖИЛ, ҮЙЛЧИЛГЭЭ ХУДАЛДАН АВАХ ТӨЛӨВЛӨГӨӨНИЙ ХЭРЭГЖИЛТИЙН 2-Р САРЫН МЭДЭЭ</t>
  </si>
  <si>
    <t xml:space="preserve">                             ГОВЬСҮМБЭР АЙМГИЙН СУМДЫН 2022 ОНЫ БАРАА, АЖИЛ, ҮЙЛЧИЛГЭЭ ХУДАЛДАН АВАЛТЫН 02-Р САРЫН                                       МЭДЭЭНИЙ НЭГТГЭЛ </t>
  </si>
  <si>
    <t>2022-02-11</t>
  </si>
  <si>
    <t>Тендерийг 2022 оны 02 дугаар сарын 22-нд нээхээр төлөвлөж байна.</t>
  </si>
  <si>
    <t>2022-02-22</t>
  </si>
  <si>
    <t>2022-03-17</t>
  </si>
  <si>
    <t>2022-04-31</t>
  </si>
  <si>
    <t>2022-04-22</t>
  </si>
  <si>
    <t>Тендерийг 2022 оны 03 дугаар сарын 17-нд нээхээр төлөвлөж байна.</t>
  </si>
  <si>
    <t>Тендерийг 2021 оны 02 дугаар сарын 18-нд  нээхэд 3 компани материалаа ирүүлсэн боловч нэг ч компани шаардлага хангаагүй.</t>
  </si>
  <si>
    <t>Тендерийг 2022 оны 02 дугаар сарын 16-нд нээхэд 2 компани материалаа ирүүлснийг үнэлж "Монтех дистрибьюшн" ХХКомпани шалгаруулах зөвлөмжийг захиалагчид хүргүүлсэн.</t>
  </si>
  <si>
    <t>"Монтех дистрибьюшн" ХХК</t>
  </si>
  <si>
    <t>Тендерийг 2022 оны 01 дүгээр сарын 11-нд нээхэд 4 компани материалаа ирүүлсэн боловч хураангуй жагсаалтад багтаагүй. Дахин зарлаж 2022 оны 02 дугаар сарын 16-нд нээхээр 3 компани материалаа ирүүлсэн үнэлж хураангуй жагсаалтад оруулсан.</t>
  </si>
  <si>
    <t>2022-02-12</t>
  </si>
  <si>
    <t>2022-01-18, 2022-02-25</t>
  </si>
  <si>
    <t>Тендерийг 2022 оны 01 дүгээр сарын 26-нд нээхэд нэг ч компани материалаа ирүүлээгүй. Дахин зарлаж 2022 оны 02 дугаар сарын 23-ны өдөр нээхээр төлөвлөж байна.</t>
  </si>
  <si>
    <t>2022-02-23</t>
  </si>
  <si>
    <t>2022.02.23</t>
  </si>
  <si>
    <t>/2022 оны 02-р сарын 23-ны өдрийн байдлаар/</t>
  </si>
  <si>
    <t xml:space="preserve">                             ГОВЬСҮМБЭР АЙМГИЙН 2022 ОНЫ БАРАА, АЖИЛ, ҮЙЛЧИЛГЭЭ ХУДАЛДАН АВАЛТЫН 02-Р САРЫН МЭДЭЭНИЙ НЭГТГЭЛ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</si>
</sst>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_-;\-* #,##0.00_₮_-;_-* &quot;-&quot;??_₮_-;_-@_-"/>
    <numFmt numFmtId="165" formatCode="0.0"/>
    <numFmt numFmtId="166" formatCode="[$-1043A]yyyy\-mm\-dd;@"/>
    <numFmt numFmtId="167" formatCode="_(* #,##0.0_);_(* \(#,##0.0\);_(* &quot;-&quot;??_);_(@_)"/>
    <numFmt numFmtId="168" formatCode="yy\.mm\.dd;@"/>
    <numFmt numFmtId="169" formatCode="#,##0.0"/>
    <numFmt numFmtId="170" formatCode="_-* #,##0.0_₮_-;\-* #,##0.0_₮_-;_-* &quot;-&quot;??_₮_-;_-@_-"/>
    <numFmt numFmtId="171" formatCode="_(* #,##0_);_(* \(#,##0\);_(* &quot;-&quot;??_);_(@_)"/>
    <numFmt numFmtId="172" formatCode="_-* #,##0.0_₮_-;\-* #,##0.0_₮_-;_-* &quot;-&quot;?_₮_-;_-@_-"/>
    <numFmt numFmtId="173" formatCode="#,##0.000"/>
    <numFmt numFmtId="174" formatCode="_(* #,##0.000_);_(* \(#,##0.000\);_(* &quot;-&quot;??_);_(@_)"/>
  </numFmts>
  <fonts count="23" x14ac:knownFonts="1">
    <font>
      <sz val="11"/>
      <color theme="1"/>
      <name val="Calibri"/>
      <family val="2"/>
      <scheme val="minor"/>
    </font>
    <font>
      <sz val="11"/>
      <color theme="1"/>
      <name val="Calibri"/>
      <family val="2"/>
      <charset val="1"/>
      <scheme val="minor"/>
    </font>
    <font>
      <sz val="10"/>
      <color rgb="FF000000"/>
      <name val="Arial"/>
      <family val="2"/>
    </font>
    <font>
      <b/>
      <sz val="10"/>
      <color rgb="FF000000"/>
      <name val="Arial"/>
      <family val="2"/>
    </font>
    <font>
      <sz val="10"/>
      <color theme="1"/>
      <name val="Arial"/>
      <family val="2"/>
    </font>
    <font>
      <sz val="11"/>
      <color theme="1"/>
      <name val="Calibri"/>
      <family val="2"/>
      <scheme val="minor"/>
    </font>
    <font>
      <b/>
      <sz val="10"/>
      <color rgb="FF000000"/>
      <name val="Arial"/>
      <family val="2"/>
      <charset val="204"/>
    </font>
    <font>
      <b/>
      <sz val="10"/>
      <color theme="1"/>
      <name val="Arial"/>
      <family val="2"/>
    </font>
    <font>
      <b/>
      <sz val="10"/>
      <color theme="0"/>
      <name val="Arial"/>
      <family val="2"/>
    </font>
    <font>
      <sz val="9"/>
      <color theme="1"/>
      <name val="Arial"/>
      <family val="2"/>
    </font>
    <font>
      <b/>
      <sz val="9"/>
      <color theme="0"/>
      <name val="Arial"/>
      <family val="2"/>
    </font>
    <font>
      <sz val="9"/>
      <color theme="0"/>
      <name val="Arial"/>
      <family val="2"/>
    </font>
    <font>
      <b/>
      <sz val="9"/>
      <color theme="1"/>
      <name val="Arial"/>
      <family val="2"/>
    </font>
    <font>
      <b/>
      <sz val="11"/>
      <color rgb="FF3F3F3F"/>
      <name val="Calibri"/>
      <family val="2"/>
      <charset val="1"/>
      <scheme val="minor"/>
    </font>
    <font>
      <b/>
      <sz val="11"/>
      <color rgb="FFFA7D00"/>
      <name val="Calibri"/>
      <family val="2"/>
      <charset val="1"/>
      <scheme val="minor"/>
    </font>
    <font>
      <sz val="10"/>
      <name val="Arial"/>
      <family val="2"/>
    </font>
    <font>
      <sz val="10"/>
      <color theme="0"/>
      <name val="Arial"/>
      <family val="2"/>
    </font>
    <font>
      <sz val="9"/>
      <color theme="1"/>
      <name val="Calibri"/>
      <family val="2"/>
      <scheme val="minor"/>
    </font>
    <font>
      <sz val="10"/>
      <name val="Arial"/>
      <family val="2"/>
      <charset val="204"/>
    </font>
    <font>
      <sz val="10"/>
      <color theme="1"/>
      <name val="Arial"/>
      <family val="2"/>
      <charset val="204"/>
    </font>
    <font>
      <b/>
      <sz val="11"/>
      <color theme="1"/>
      <name val="Calibri"/>
      <family val="2"/>
      <scheme val="minor"/>
    </font>
    <font>
      <sz val="9"/>
      <color theme="1"/>
      <name val="Arial"/>
      <family val="2"/>
      <charset val="204"/>
    </font>
    <font>
      <sz val="10"/>
      <color rgb="FF000000"/>
      <name val="Arial"/>
      <family val="2"/>
      <charset val="204"/>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2F2F2"/>
      </patternFill>
    </fill>
    <fill>
      <patternFill patternType="solid">
        <fgColor theme="1"/>
        <bgColor indexed="64"/>
      </patternFill>
    </fill>
    <fill>
      <patternFill patternType="solid">
        <fgColor theme="0" tint="-0.249977111117893"/>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rgb="FF3F3F3F"/>
      </left>
      <right style="thin">
        <color rgb="FF3F3F3F"/>
      </right>
      <top/>
      <bottom/>
      <diagonal/>
    </border>
  </borders>
  <cellStyleXfs count="10">
    <xf numFmtId="0" fontId="0" fillId="0" borderId="0"/>
    <xf numFmtId="43" fontId="5" fillId="0" borderId="0" applyFont="0" applyFill="0" applyBorder="0" applyAlignment="0" applyProtection="0"/>
    <xf numFmtId="0" fontId="13" fillId="7" borderId="13" applyNumberFormat="0" applyAlignment="0" applyProtection="0"/>
    <xf numFmtId="0" fontId="14" fillId="7" borderId="12" applyNumberFormat="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0" fontId="1" fillId="0" borderId="0"/>
    <xf numFmtId="170" fontId="1" fillId="0" borderId="0" applyFont="0" applyFill="0" applyBorder="0" applyAlignment="0" applyProtection="0"/>
    <xf numFmtId="0" fontId="5" fillId="0" borderId="0"/>
  </cellStyleXfs>
  <cellXfs count="245">
    <xf numFmtId="0" fontId="0" fillId="0" borderId="0" xfId="0"/>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165" fontId="4"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165" fontId="7" fillId="3" borderId="6" xfId="0" applyNumberFormat="1" applyFont="1" applyFill="1" applyBorder="1" applyAlignment="1">
      <alignment horizontal="center" vertical="center" wrapText="1"/>
    </xf>
    <xf numFmtId="0" fontId="4" fillId="0" borderId="0" xfId="0" applyFont="1" applyAlignment="1">
      <alignment horizontal="left" vertical="center" wrapText="1"/>
    </xf>
    <xf numFmtId="0" fontId="7" fillId="3" borderId="6" xfId="0" applyFont="1" applyFill="1" applyBorder="1" applyAlignment="1">
      <alignment horizontal="left" vertical="center" wrapText="1"/>
    </xf>
    <xf numFmtId="167" fontId="4" fillId="2" borderId="6" xfId="1" applyNumberFormat="1" applyFont="1" applyFill="1" applyBorder="1" applyAlignment="1">
      <alignment horizontal="right" vertical="center" wrapText="1"/>
    </xf>
    <xf numFmtId="167" fontId="7" fillId="3" borderId="6" xfId="1" applyNumberFormat="1" applyFont="1" applyFill="1" applyBorder="1" applyAlignment="1">
      <alignment horizontal="right" vertical="center" wrapText="1"/>
    </xf>
    <xf numFmtId="0" fontId="4" fillId="0" borderId="0" xfId="0" applyFont="1" applyAlignment="1">
      <alignment horizontal="center" vertical="center" wrapText="1"/>
    </xf>
    <xf numFmtId="167" fontId="4" fillId="0" borderId="0" xfId="1" applyNumberFormat="1" applyFont="1" applyAlignment="1">
      <alignment horizontal="right" vertical="center" wrapText="1"/>
    </xf>
    <xf numFmtId="2" fontId="4" fillId="0" borderId="0" xfId="0" applyNumberFormat="1" applyFont="1" applyAlignment="1">
      <alignment horizontal="center" vertical="center" wrapText="1"/>
    </xf>
    <xf numFmtId="0" fontId="4" fillId="0" borderId="0" xfId="0" applyFont="1" applyBorder="1" applyAlignment="1">
      <alignment horizontal="center" vertical="center" wrapText="1"/>
    </xf>
    <xf numFmtId="166" fontId="2" fillId="0" borderId="0" xfId="0" applyNumberFormat="1" applyFont="1" applyBorder="1" applyAlignment="1">
      <alignment horizontal="left" vertical="center" wrapText="1"/>
    </xf>
    <xf numFmtId="167" fontId="3" fillId="0" borderId="0" xfId="1" applyNumberFormat="1" applyFont="1" applyBorder="1" applyAlignment="1">
      <alignment horizontal="right" vertical="center" wrapText="1"/>
    </xf>
    <xf numFmtId="2"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Alignment="1">
      <alignment wrapText="1"/>
    </xf>
    <xf numFmtId="0" fontId="8" fillId="4" borderId="6" xfId="0" applyFont="1" applyFill="1" applyBorder="1" applyAlignment="1">
      <alignment horizontal="center" vertical="center" wrapText="1"/>
    </xf>
    <xf numFmtId="167" fontId="8" fillId="4" borderId="6" xfId="1" applyNumberFormat="1" applyFont="1" applyFill="1" applyBorder="1" applyAlignment="1">
      <alignment horizontal="right" vertical="center" wrapText="1"/>
    </xf>
    <xf numFmtId="2" fontId="8" fillId="4" borderId="6" xfId="0" applyNumberFormat="1" applyFont="1" applyFill="1" applyBorder="1" applyAlignment="1">
      <alignment horizontal="center" vertical="center" wrapText="1"/>
    </xf>
    <xf numFmtId="0" fontId="8" fillId="4" borderId="6" xfId="0" applyFont="1" applyFill="1" applyBorder="1" applyAlignment="1">
      <alignment wrapText="1"/>
    </xf>
    <xf numFmtId="0" fontId="4" fillId="0" borderId="0" xfId="0" applyFont="1" applyAlignment="1">
      <alignment wrapText="1"/>
    </xf>
    <xf numFmtId="0" fontId="3" fillId="0" borderId="0" xfId="0" applyFont="1" applyBorder="1" applyAlignment="1">
      <alignment wrapText="1"/>
    </xf>
    <xf numFmtId="0" fontId="4" fillId="0" borderId="0" xfId="0" applyFont="1" applyAlignment="1">
      <alignment wrapText="1"/>
    </xf>
    <xf numFmtId="0" fontId="3" fillId="0" borderId="0" xfId="0" applyFont="1" applyBorder="1" applyAlignment="1">
      <alignment wrapText="1"/>
    </xf>
    <xf numFmtId="2" fontId="3" fillId="0" borderId="0" xfId="0" applyNumberFormat="1" applyFont="1" applyBorder="1" applyAlignment="1">
      <alignment horizontal="right" vertical="center" wrapText="1"/>
    </xf>
    <xf numFmtId="2" fontId="4" fillId="0" borderId="0" xfId="0" applyNumberFormat="1" applyFont="1" applyAlignment="1">
      <alignment horizontal="right" vertical="center" wrapText="1"/>
    </xf>
    <xf numFmtId="0" fontId="4" fillId="0" borderId="6" xfId="0" applyFont="1" applyBorder="1" applyAlignment="1">
      <alignment horizontal="center" vertical="center" wrapText="1"/>
    </xf>
    <xf numFmtId="0" fontId="9" fillId="0" borderId="0" xfId="0" applyFont="1" applyAlignment="1">
      <alignment horizontal="center" vertical="center" wrapText="1"/>
    </xf>
    <xf numFmtId="0" fontId="9"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165" fontId="8" fillId="4" borderId="6" xfId="0" applyNumberFormat="1" applyFont="1" applyFill="1" applyBorder="1" applyAlignment="1">
      <alignment horizontal="center" vertical="center"/>
    </xf>
    <xf numFmtId="168" fontId="3" fillId="0" borderId="0"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68" fontId="8" fillId="4" borderId="6" xfId="0" applyNumberFormat="1" applyFont="1" applyFill="1" applyBorder="1" applyAlignment="1">
      <alignment horizontal="center" vertical="center" wrapText="1"/>
    </xf>
    <xf numFmtId="168" fontId="7" fillId="3" borderId="6"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7" fillId="6" borderId="6" xfId="0" applyFont="1" applyFill="1" applyBorder="1" applyAlignment="1">
      <alignment horizontal="center" vertical="center" wrapText="1"/>
    </xf>
    <xf numFmtId="167" fontId="7" fillId="6" borderId="6" xfId="1" applyNumberFormat="1" applyFont="1" applyFill="1" applyBorder="1" applyAlignment="1">
      <alignment horizontal="center" vertical="center" wrapText="1"/>
    </xf>
    <xf numFmtId="167" fontId="4" fillId="2" borderId="6" xfId="1" applyNumberFormat="1" applyFont="1" applyFill="1" applyBorder="1" applyAlignment="1">
      <alignment horizontal="center" vertical="center" wrapText="1"/>
    </xf>
    <xf numFmtId="2" fontId="4" fillId="0" borderId="6"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167" fontId="4" fillId="0" borderId="6" xfId="1" applyNumberFormat="1" applyFont="1" applyBorder="1" applyAlignment="1">
      <alignment horizontal="right" vertical="center" wrapText="1"/>
    </xf>
    <xf numFmtId="0" fontId="7" fillId="0" borderId="6" xfId="0" applyFont="1" applyBorder="1" applyAlignment="1">
      <alignment horizontal="center" vertical="center" wrapText="1"/>
    </xf>
    <xf numFmtId="167" fontId="7" fillId="0" borderId="6" xfId="1" applyNumberFormat="1" applyFont="1" applyBorder="1" applyAlignment="1">
      <alignment horizontal="center" vertical="center" wrapText="1"/>
    </xf>
    <xf numFmtId="167" fontId="9" fillId="0" borderId="6" xfId="1" applyNumberFormat="1" applyFont="1" applyBorder="1" applyAlignment="1">
      <alignment horizontal="right" vertical="center" wrapText="1"/>
    </xf>
    <xf numFmtId="1" fontId="4" fillId="0" borderId="6" xfId="1" applyNumberFormat="1" applyFont="1" applyBorder="1" applyAlignment="1">
      <alignment horizontal="center" vertical="center" wrapText="1"/>
    </xf>
    <xf numFmtId="1" fontId="7" fillId="0" borderId="6" xfId="1"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0" xfId="0" applyNumberFormat="1" applyFont="1" applyAlignment="1">
      <alignment horizontal="right" vertical="center" wrapText="1"/>
    </xf>
    <xf numFmtId="1" fontId="9" fillId="0" borderId="6" xfId="0" applyNumberFormat="1" applyFont="1" applyBorder="1" applyAlignment="1">
      <alignment horizontal="center" vertical="center" wrapText="1"/>
    </xf>
    <xf numFmtId="1" fontId="4" fillId="0" borderId="0" xfId="0" applyNumberFormat="1" applyFont="1" applyAlignment="1">
      <alignment wrapText="1"/>
    </xf>
    <xf numFmtId="0" fontId="4" fillId="0" borderId="0" xfId="0" applyFont="1" applyAlignment="1">
      <alignment wrapText="1"/>
    </xf>
    <xf numFmtId="0" fontId="9" fillId="0" borderId="6" xfId="0" applyFont="1" applyBorder="1" applyAlignment="1">
      <alignment horizontal="center" vertical="center" wrapText="1"/>
    </xf>
    <xf numFmtId="0" fontId="4" fillId="0" borderId="0" xfId="0" applyFont="1" applyBorder="1" applyAlignment="1">
      <alignment horizontal="center" wrapText="1"/>
    </xf>
    <xf numFmtId="167" fontId="4" fillId="0" borderId="6" xfId="1" applyNumberFormat="1" applyFont="1" applyBorder="1" applyAlignment="1">
      <alignment horizontal="center" vertical="center" wrapText="1"/>
    </xf>
    <xf numFmtId="167" fontId="4" fillId="2" borderId="4" xfId="1"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6" fontId="4" fillId="2" borderId="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wrapText="1"/>
    </xf>
    <xf numFmtId="167" fontId="7" fillId="3" borderId="6" xfId="1" applyNumberFormat="1" applyFont="1" applyFill="1" applyBorder="1" applyAlignment="1">
      <alignment horizontal="center" vertical="center" wrapText="1"/>
    </xf>
    <xf numFmtId="0" fontId="4"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2" fontId="10" fillId="4" borderId="6" xfId="0" applyNumberFormat="1" applyFont="1" applyFill="1" applyBorder="1" applyAlignment="1">
      <alignment horizontal="center" vertical="center" wrapText="1"/>
    </xf>
    <xf numFmtId="168" fontId="10" fillId="4" borderId="6" xfId="0" applyNumberFormat="1" applyFont="1" applyFill="1" applyBorder="1" applyAlignment="1">
      <alignment horizontal="center" vertical="center" wrapText="1"/>
    </xf>
    <xf numFmtId="0" fontId="10" fillId="4" borderId="6" xfId="0" applyFont="1" applyFill="1" applyBorder="1" applyAlignment="1">
      <alignment wrapText="1"/>
    </xf>
    <xf numFmtId="0" fontId="15" fillId="0" borderId="6" xfId="0" applyFont="1" applyBorder="1" applyAlignment="1">
      <alignment horizontal="center" vertical="center" wrapText="1"/>
    </xf>
    <xf numFmtId="2"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 fontId="9" fillId="0" borderId="6" xfId="1" applyNumberFormat="1" applyFont="1" applyBorder="1" applyAlignment="1">
      <alignment horizontal="center" vertical="center" wrapText="1"/>
    </xf>
    <xf numFmtId="0" fontId="12" fillId="0" borderId="6" xfId="0" applyFont="1" applyBorder="1" applyAlignment="1">
      <alignment horizontal="center" vertical="center" wrapText="1"/>
    </xf>
    <xf numFmtId="1" fontId="12" fillId="0" borderId="6" xfId="1" applyNumberFormat="1" applyFont="1" applyBorder="1" applyAlignment="1">
      <alignment horizontal="center" vertical="center" wrapText="1"/>
    </xf>
    <xf numFmtId="167" fontId="12" fillId="0" borderId="6" xfId="1" applyNumberFormat="1" applyFont="1" applyBorder="1" applyAlignment="1">
      <alignment horizontal="center" vertical="center" wrapText="1"/>
    </xf>
    <xf numFmtId="167" fontId="4" fillId="0" borderId="6" xfId="1" applyNumberFormat="1" applyFont="1" applyBorder="1" applyAlignment="1">
      <alignment vertical="center" wrapText="1"/>
    </xf>
    <xf numFmtId="167" fontId="7" fillId="0" borderId="6" xfId="1" applyNumberFormat="1" applyFont="1" applyBorder="1" applyAlignment="1">
      <alignment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167" fontId="7" fillId="3" borderId="5" xfId="1" applyNumberFormat="1" applyFont="1" applyFill="1" applyBorder="1" applyAlignment="1">
      <alignment horizontal="right" vertical="center" wrapText="1"/>
    </xf>
    <xf numFmtId="165" fontId="7" fillId="3" borderId="5" xfId="0" applyNumberFormat="1"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15" fillId="2" borderId="6" xfId="3"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167" fontId="4" fillId="2" borderId="11" xfId="1" applyNumberFormat="1" applyFont="1" applyFill="1" applyBorder="1" applyAlignment="1">
      <alignment horizontal="center" vertical="center" wrapText="1"/>
    </xf>
    <xf numFmtId="0" fontId="4" fillId="0" borderId="6" xfId="0" applyFont="1" applyBorder="1" applyAlignment="1">
      <alignment horizontal="justify" vertical="center" wrapText="1"/>
    </xf>
    <xf numFmtId="0" fontId="0" fillId="0" borderId="0" xfId="0"/>
    <xf numFmtId="0" fontId="17" fillId="0" borderId="0" xfId="0" applyFont="1"/>
    <xf numFmtId="169" fontId="4" fillId="2" borderId="6" xfId="1" applyNumberFormat="1" applyFont="1" applyFill="1" applyBorder="1" applyAlignment="1">
      <alignment horizontal="right" vertical="center" wrapText="1"/>
    </xf>
    <xf numFmtId="0" fontId="16" fillId="4" borderId="6" xfId="0" applyFont="1" applyFill="1" applyBorder="1" applyAlignment="1">
      <alignment horizontal="center" vertical="center" wrapText="1"/>
    </xf>
    <xf numFmtId="167" fontId="15" fillId="2" borderId="6" xfId="1" applyNumberFormat="1" applyFont="1" applyFill="1" applyBorder="1" applyAlignment="1">
      <alignment horizontal="center" vertical="center" wrapText="1"/>
    </xf>
    <xf numFmtId="0" fontId="4" fillId="0" borderId="0" xfId="0" applyFont="1" applyAlignment="1">
      <alignment horizontal="left" vertical="center" wrapText="1"/>
    </xf>
    <xf numFmtId="172" fontId="4" fillId="0" borderId="0" xfId="0" applyNumberFormat="1" applyFont="1" applyAlignment="1">
      <alignment wrapText="1"/>
    </xf>
    <xf numFmtId="0" fontId="9" fillId="2" borderId="6" xfId="0" applyFont="1" applyFill="1" applyBorder="1" applyAlignment="1">
      <alignment horizontal="center" vertical="center" wrapText="1"/>
    </xf>
    <xf numFmtId="0" fontId="9" fillId="0" borderId="6" xfId="0" applyFont="1" applyBorder="1" applyAlignment="1">
      <alignment horizontal="center" vertical="center" wrapText="1"/>
    </xf>
    <xf numFmtId="43" fontId="8" fillId="4" borderId="6" xfId="1" applyNumberFormat="1" applyFont="1" applyFill="1" applyBorder="1" applyAlignment="1">
      <alignment horizontal="right" vertical="center" wrapText="1"/>
    </xf>
    <xf numFmtId="49" fontId="15" fillId="2" borderId="6"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1" fontId="12" fillId="0" borderId="0" xfId="1" applyNumberFormat="1" applyFont="1" applyBorder="1" applyAlignment="1">
      <alignment horizontal="center" vertical="center" wrapText="1"/>
    </xf>
    <xf numFmtId="167" fontId="12" fillId="0" borderId="0" xfId="1" applyNumberFormat="1" applyFont="1" applyBorder="1" applyAlignment="1">
      <alignment horizontal="center" vertical="center" wrapText="1"/>
    </xf>
    <xf numFmtId="169" fontId="19" fillId="2" borderId="6" xfId="1" applyNumberFormat="1" applyFont="1" applyFill="1" applyBorder="1" applyAlignment="1">
      <alignment horizontal="right" vertical="center" wrapText="1"/>
    </xf>
    <xf numFmtId="2" fontId="7" fillId="0" borderId="0" xfId="0" applyNumberFormat="1" applyFont="1" applyAlignment="1">
      <alignment vertical="center" wrapText="1"/>
    </xf>
    <xf numFmtId="0" fontId="9" fillId="0" borderId="6" xfId="0" applyFont="1" applyBorder="1" applyAlignment="1">
      <alignment horizontal="center" vertical="center" wrapText="1"/>
    </xf>
    <xf numFmtId="165" fontId="15" fillId="2" borderId="6" xfId="0" applyNumberFormat="1" applyFont="1" applyFill="1" applyBorder="1" applyAlignment="1">
      <alignment horizontal="center" vertical="center" wrapText="1"/>
    </xf>
    <xf numFmtId="171" fontId="12" fillId="0" borderId="6" xfId="1" applyNumberFormat="1" applyFont="1" applyBorder="1" applyAlignment="1">
      <alignment horizontal="center" vertical="center" wrapText="1"/>
    </xf>
    <xf numFmtId="171" fontId="9" fillId="0" borderId="6" xfId="1" applyNumberFormat="1" applyFont="1" applyBorder="1" applyAlignment="1">
      <alignment horizontal="righ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4" fillId="2" borderId="5" xfId="0" applyFont="1" applyFill="1" applyBorder="1" applyAlignment="1">
      <alignment horizontal="center" vertical="center" wrapText="1"/>
    </xf>
    <xf numFmtId="167" fontId="4" fillId="2" borderId="5" xfId="1" applyNumberFormat="1" applyFont="1" applyFill="1" applyBorder="1" applyAlignment="1">
      <alignment horizontal="center" vertical="center" wrapText="1"/>
    </xf>
    <xf numFmtId="0" fontId="15" fillId="2" borderId="5" xfId="3" applyFont="1" applyFill="1" applyBorder="1" applyAlignment="1">
      <alignment horizontal="center" vertical="center" wrapText="1"/>
    </xf>
    <xf numFmtId="0" fontId="7" fillId="2" borderId="0" xfId="0" applyFont="1" applyFill="1" applyBorder="1" applyAlignment="1">
      <alignment wrapText="1"/>
    </xf>
    <xf numFmtId="0" fontId="7" fillId="2"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9" borderId="6" xfId="0" applyNumberFormat="1" applyFont="1" applyFill="1" applyBorder="1" applyAlignment="1">
      <alignment horizontal="center" vertical="center" wrapText="1"/>
    </xf>
    <xf numFmtId="0" fontId="8" fillId="8" borderId="6" xfId="0" applyFont="1" applyFill="1" applyBorder="1" applyAlignment="1">
      <alignment horizontal="center" vertical="center" wrapText="1"/>
    </xf>
    <xf numFmtId="43" fontId="8" fillId="8" borderId="6" xfId="0" applyNumberFormat="1" applyFont="1" applyFill="1" applyBorder="1" applyAlignment="1">
      <alignment horizontal="center" vertical="center" wrapText="1"/>
    </xf>
    <xf numFmtId="169" fontId="4" fillId="2" borderId="6" xfId="0" applyNumberFormat="1" applyFont="1" applyFill="1" applyBorder="1" applyAlignment="1">
      <alignment horizontal="right" vertical="center" wrapText="1"/>
    </xf>
    <xf numFmtId="0" fontId="9" fillId="0" borderId="6" xfId="0" applyFont="1" applyBorder="1" applyAlignment="1">
      <alignment horizontal="center" vertical="center" wrapText="1"/>
    </xf>
    <xf numFmtId="0" fontId="4" fillId="2" borderId="5" xfId="0" applyFont="1" applyFill="1" applyBorder="1" applyAlignment="1">
      <alignment horizontal="left" vertical="center" wrapText="1"/>
    </xf>
    <xf numFmtId="0" fontId="15" fillId="2" borderId="6" xfId="5" applyFont="1" applyFill="1" applyBorder="1" applyAlignment="1">
      <alignment horizontal="center" vertical="center"/>
    </xf>
    <xf numFmtId="0" fontId="15" fillId="2" borderId="6" xfId="1" applyNumberFormat="1" applyFont="1" applyFill="1" applyBorder="1" applyAlignment="1">
      <alignment horizontal="center" vertical="center" wrapText="1"/>
    </xf>
    <xf numFmtId="0" fontId="4" fillId="2" borderId="6" xfId="0" applyFont="1" applyFill="1" applyBorder="1" applyAlignment="1">
      <alignment vertical="center" wrapText="1"/>
    </xf>
    <xf numFmtId="169" fontId="4" fillId="0" borderId="6" xfId="0" applyNumberFormat="1" applyFont="1" applyBorder="1" applyAlignment="1">
      <alignment horizontal="right" vertical="center"/>
    </xf>
    <xf numFmtId="0" fontId="4" fillId="0" borderId="6" xfId="0" applyFont="1" applyBorder="1" applyAlignment="1">
      <alignment horizontal="center" vertical="center"/>
    </xf>
    <xf numFmtId="4" fontId="7" fillId="3" borderId="5" xfId="1" applyNumberFormat="1" applyFont="1" applyFill="1" applyBorder="1" applyAlignment="1">
      <alignment horizontal="right" vertical="center" wrapText="1"/>
    </xf>
    <xf numFmtId="165" fontId="8" fillId="8" borderId="5" xfId="0" applyNumberFormat="1" applyFont="1" applyFill="1" applyBorder="1" applyAlignment="1">
      <alignment horizontal="center" vertical="center" wrapText="1"/>
    </xf>
    <xf numFmtId="168" fontId="8"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9" fillId="0" borderId="6" xfId="0" applyFont="1" applyBorder="1" applyAlignment="1">
      <alignment horizontal="center" vertical="center" wrapText="1"/>
    </xf>
    <xf numFmtId="167" fontId="4" fillId="0" borderId="6" xfId="1" applyNumberFormat="1" applyFont="1" applyBorder="1" applyAlignment="1">
      <alignment horizontal="center" vertical="center" wrapText="1"/>
    </xf>
    <xf numFmtId="167" fontId="7" fillId="2" borderId="5" xfId="1" applyNumberFormat="1" applyFont="1" applyFill="1" applyBorder="1" applyAlignment="1">
      <alignment horizontal="right" vertical="center" wrapText="1"/>
    </xf>
    <xf numFmtId="165" fontId="7" fillId="2" borderId="5" xfId="0" applyNumberFormat="1" applyFont="1" applyFill="1" applyBorder="1" applyAlignment="1">
      <alignment horizontal="center" vertical="center" wrapText="1"/>
    </xf>
    <xf numFmtId="168" fontId="7"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67" fontId="7" fillId="2" borderId="6" xfId="2" applyNumberFormat="1" applyFont="1" applyFill="1" applyBorder="1" applyAlignment="1">
      <alignment horizontal="right" vertical="center" wrapText="1"/>
    </xf>
    <xf numFmtId="167" fontId="7" fillId="3" borderId="15" xfId="2" applyNumberFormat="1" applyFont="1" applyFill="1" applyBorder="1" applyAlignment="1">
      <alignment horizontal="right" vertical="center" wrapText="1"/>
    </xf>
    <xf numFmtId="0" fontId="19" fillId="0" borderId="6" xfId="0" applyFont="1" applyBorder="1" applyAlignment="1">
      <alignment horizontal="left" vertical="center" wrapText="1"/>
    </xf>
    <xf numFmtId="3" fontId="19" fillId="0" borderId="6" xfId="1" applyNumberFormat="1" applyFont="1" applyBorder="1" applyAlignment="1">
      <alignment horizontal="center" vertical="center" wrapText="1"/>
    </xf>
    <xf numFmtId="169" fontId="19" fillId="0" borderId="6" xfId="1" applyNumberFormat="1" applyFont="1" applyBorder="1" applyAlignment="1">
      <alignment horizontal="right" vertical="center" wrapText="1"/>
    </xf>
    <xf numFmtId="3" fontId="19" fillId="0" borderId="2" xfId="1" applyNumberFormat="1" applyFont="1" applyBorder="1" applyAlignment="1">
      <alignment horizontal="center" vertical="center" wrapText="1"/>
    </xf>
    <xf numFmtId="0" fontId="22" fillId="0" borderId="6" xfId="0" applyFont="1" applyBorder="1" applyAlignment="1">
      <alignment horizontal="center" vertical="center"/>
    </xf>
    <xf numFmtId="166" fontId="19" fillId="2" borderId="6" xfId="0" applyNumberFormat="1" applyFont="1" applyFill="1" applyBorder="1" applyAlignment="1">
      <alignment horizontal="center" vertical="center" wrapText="1"/>
    </xf>
    <xf numFmtId="0" fontId="19" fillId="0" borderId="6" xfId="0" applyFont="1" applyBorder="1" applyAlignment="1">
      <alignment horizontal="center" vertical="center" wrapText="1"/>
    </xf>
    <xf numFmtId="0" fontId="18" fillId="2" borderId="6" xfId="3" applyFont="1" applyFill="1" applyBorder="1" applyAlignment="1">
      <alignment horizontal="center" vertical="center" wrapText="1"/>
    </xf>
    <xf numFmtId="4" fontId="19" fillId="2" borderId="6" xfId="1" applyNumberFormat="1" applyFont="1" applyFill="1" applyBorder="1" applyAlignment="1">
      <alignment horizontal="right" vertical="center" wrapText="1"/>
    </xf>
    <xf numFmtId="0" fontId="19" fillId="2" borderId="6" xfId="0" applyFont="1" applyFill="1" applyBorder="1" applyAlignment="1">
      <alignment horizontal="left" vertical="center" wrapText="1"/>
    </xf>
    <xf numFmtId="3" fontId="21" fillId="2" borderId="6" xfId="1" applyNumberFormat="1" applyFont="1" applyFill="1" applyBorder="1" applyAlignment="1">
      <alignment horizontal="center" vertical="center"/>
    </xf>
    <xf numFmtId="169" fontId="22" fillId="2" borderId="6" xfId="0" applyNumberFormat="1" applyFont="1" applyFill="1" applyBorder="1" applyAlignment="1">
      <alignment horizontal="right" vertical="center" wrapText="1"/>
    </xf>
    <xf numFmtId="3" fontId="19" fillId="0" borderId="4" xfId="1" applyNumberFormat="1" applyFont="1" applyBorder="1" applyAlignment="1">
      <alignment horizontal="center" vertical="center" wrapText="1"/>
    </xf>
    <xf numFmtId="0" fontId="18" fillId="2" borderId="4" xfId="3" applyFont="1" applyFill="1" applyBorder="1" applyAlignment="1">
      <alignment horizontal="center" vertical="center" wrapText="1"/>
    </xf>
    <xf numFmtId="3" fontId="19" fillId="2" borderId="4" xfId="1"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0" fontId="22" fillId="2" borderId="6" xfId="0" applyFont="1" applyFill="1" applyBorder="1" applyAlignment="1">
      <alignment horizontal="center" vertical="center"/>
    </xf>
    <xf numFmtId="167" fontId="15" fillId="2" borderId="6" xfId="1" applyNumberFormat="1" applyFont="1" applyFill="1" applyBorder="1" applyAlignment="1">
      <alignment horizontal="right" vertical="center" wrapText="1"/>
    </xf>
    <xf numFmtId="0" fontId="15" fillId="2" borderId="6" xfId="9" applyFont="1" applyFill="1" applyBorder="1" applyAlignment="1">
      <alignment vertical="center" wrapText="1"/>
    </xf>
    <xf numFmtId="173" fontId="4" fillId="2" borderId="6" xfId="1" applyNumberFormat="1" applyFont="1" applyFill="1" applyBorder="1" applyAlignment="1">
      <alignment horizontal="right" vertical="center" wrapText="1"/>
    </xf>
    <xf numFmtId="174" fontId="4" fillId="2" borderId="6" xfId="1" applyNumberFormat="1" applyFont="1" applyFill="1" applyBorder="1" applyAlignment="1">
      <alignment horizontal="right" vertical="center" wrapText="1"/>
    </xf>
    <xf numFmtId="174" fontId="7" fillId="3" borderId="6" xfId="1" applyNumberFormat="1" applyFont="1" applyFill="1" applyBorder="1" applyAlignment="1">
      <alignment horizontal="right" vertical="center" wrapText="1"/>
    </xf>
    <xf numFmtId="0" fontId="4" fillId="0" borderId="6" xfId="0" applyFont="1" applyFill="1" applyBorder="1" applyAlignment="1">
      <alignment vertical="center" wrapText="1"/>
    </xf>
    <xf numFmtId="0" fontId="9" fillId="0" borderId="6" xfId="0" applyFont="1" applyBorder="1" applyAlignment="1">
      <alignment horizontal="justify" vertical="center"/>
    </xf>
    <xf numFmtId="0" fontId="8" fillId="10" borderId="5" xfId="0" applyFont="1" applyFill="1" applyBorder="1" applyAlignment="1">
      <alignment horizontal="center" vertical="center" wrapText="1"/>
    </xf>
    <xf numFmtId="0" fontId="8" fillId="10" borderId="5" xfId="0" applyFont="1" applyFill="1" applyBorder="1" applyAlignment="1">
      <alignment horizontal="left" vertical="center" wrapText="1"/>
    </xf>
    <xf numFmtId="167" fontId="8" fillId="10" borderId="5" xfId="1" applyNumberFormat="1" applyFont="1" applyFill="1" applyBorder="1" applyAlignment="1">
      <alignment horizontal="right" vertical="center" wrapText="1"/>
    </xf>
    <xf numFmtId="165" fontId="8" fillId="10" borderId="5" xfId="0" applyNumberFormat="1" applyFont="1" applyFill="1" applyBorder="1" applyAlignment="1">
      <alignment horizontal="center" vertical="center" wrapText="1"/>
    </xf>
    <xf numFmtId="168" fontId="8" fillId="10" borderId="5"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167" fontId="4" fillId="0" borderId="6" xfId="1" applyNumberFormat="1" applyFont="1" applyBorder="1" applyAlignment="1">
      <alignment horizontal="center" vertical="center" wrapText="1"/>
    </xf>
    <xf numFmtId="49" fontId="4" fillId="2" borderId="5" xfId="0" applyNumberFormat="1" applyFont="1" applyFill="1" applyBorder="1" applyAlignment="1">
      <alignment horizontal="center" vertical="center" wrapText="1"/>
    </xf>
    <xf numFmtId="167" fontId="7" fillId="3" borderId="6" xfId="2" applyNumberFormat="1" applyFont="1" applyFill="1" applyBorder="1" applyAlignment="1">
      <alignment horizontal="right" vertical="center" wrapText="1"/>
    </xf>
    <xf numFmtId="0" fontId="4" fillId="0" borderId="5" xfId="0" applyFont="1" applyBorder="1" applyAlignment="1">
      <alignment horizontal="center" vertical="center"/>
    </xf>
    <xf numFmtId="0" fontId="4" fillId="2" borderId="7" xfId="0" applyFont="1" applyFill="1" applyBorder="1" applyAlignment="1">
      <alignment horizontal="center" vertical="center" wrapText="1"/>
    </xf>
    <xf numFmtId="167" fontId="4" fillId="0" borderId="5" xfId="1" applyNumberFormat="1" applyFont="1" applyBorder="1" applyAlignment="1">
      <alignment horizontal="right" vertical="center" wrapText="1"/>
    </xf>
    <xf numFmtId="0" fontId="19" fillId="2" borderId="5" xfId="0" applyFont="1" applyFill="1" applyBorder="1" applyAlignment="1">
      <alignment horizontal="left" vertical="center" wrapText="1"/>
    </xf>
    <xf numFmtId="3" fontId="19" fillId="0" borderId="5" xfId="1" applyNumberFormat="1" applyFont="1" applyBorder="1" applyAlignment="1">
      <alignment horizontal="center" vertical="center" wrapText="1"/>
    </xf>
    <xf numFmtId="4" fontId="19" fillId="2" borderId="5" xfId="1" applyNumberFormat="1" applyFont="1" applyFill="1" applyBorder="1" applyAlignment="1">
      <alignment horizontal="right" vertical="center" wrapText="1"/>
    </xf>
    <xf numFmtId="169" fontId="19" fillId="0" borderId="5" xfId="1" applyNumberFormat="1" applyFont="1" applyBorder="1" applyAlignment="1">
      <alignment horizontal="right" vertical="center" wrapText="1"/>
    </xf>
    <xf numFmtId="3" fontId="21" fillId="2" borderId="5" xfId="1" applyNumberFormat="1" applyFont="1" applyFill="1" applyBorder="1" applyAlignment="1">
      <alignment horizontal="center" vertical="center"/>
    </xf>
    <xf numFmtId="166" fontId="19" fillId="2" borderId="5" xfId="0" applyNumberFormat="1" applyFont="1" applyFill="1" applyBorder="1" applyAlignment="1">
      <alignment horizontal="center" vertical="center" wrapText="1"/>
    </xf>
    <xf numFmtId="43" fontId="9" fillId="0" borderId="6" xfId="1" applyNumberFormat="1" applyFont="1" applyBorder="1" applyAlignment="1">
      <alignment horizontal="right" vertical="center" wrapText="1"/>
    </xf>
    <xf numFmtId="167" fontId="4" fillId="2" borderId="6" xfId="2" applyNumberFormat="1" applyFont="1" applyFill="1" applyBorder="1" applyAlignment="1">
      <alignment horizontal="right" vertical="center" wrapText="1"/>
    </xf>
    <xf numFmtId="171" fontId="7" fillId="0" borderId="0" xfId="0" applyNumberFormat="1" applyFont="1" applyAlignment="1">
      <alignment wrapText="1"/>
    </xf>
    <xf numFmtId="167" fontId="7" fillId="0" borderId="0" xfId="0" applyNumberFormat="1" applyFont="1" applyAlignment="1">
      <alignment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167" fontId="2" fillId="0" borderId="6" xfId="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2" fillId="0" borderId="4"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6"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168" fontId="7" fillId="0" borderId="0" xfId="0" applyNumberFormat="1" applyFont="1" applyAlignment="1">
      <alignment horizontal="left" vertical="center" wrapText="1"/>
    </xf>
    <xf numFmtId="167" fontId="7" fillId="0" borderId="0" xfId="1" applyNumberFormat="1" applyFont="1" applyAlignment="1">
      <alignment horizontal="left" vertical="center" wrapText="1"/>
    </xf>
    <xf numFmtId="0" fontId="20" fillId="0" borderId="0" xfId="0" applyFont="1" applyAlignment="1">
      <alignment horizontal="left" vertical="center" wrapText="1"/>
    </xf>
    <xf numFmtId="0" fontId="7" fillId="0" borderId="0" xfId="0" applyFont="1" applyAlignment="1">
      <alignment horizontal="left"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168"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167" fontId="9" fillId="0" borderId="6" xfId="1" applyNumberFormat="1" applyFont="1" applyBorder="1" applyAlignment="1">
      <alignment horizontal="center" vertical="center" wrapText="1"/>
    </xf>
    <xf numFmtId="2" fontId="7" fillId="0" borderId="0" xfId="0" applyNumberFormat="1" applyFont="1" applyAlignment="1">
      <alignment horizontal="left" vertical="center" wrapText="1"/>
    </xf>
    <xf numFmtId="0" fontId="3" fillId="0" borderId="0" xfId="0" applyFont="1" applyBorder="1" applyAlignment="1">
      <alignment horizont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14" fontId="4" fillId="0" borderId="9" xfId="0" applyNumberFormat="1" applyFont="1" applyBorder="1" applyAlignment="1">
      <alignment horizontal="center" wrapText="1"/>
    </xf>
    <xf numFmtId="0" fontId="4" fillId="0" borderId="9" xfId="0" applyFont="1" applyBorder="1" applyAlignment="1">
      <alignment horizontal="center" wrapText="1"/>
    </xf>
    <xf numFmtId="0" fontId="4" fillId="0" borderId="6" xfId="0" applyFont="1" applyBorder="1" applyAlignment="1">
      <alignment horizontal="center" vertical="center" wrapText="1"/>
    </xf>
    <xf numFmtId="167" fontId="4" fillId="0" borderId="6" xfId="1"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cellXfs>
  <cellStyles count="10">
    <cellStyle name="Calculation" xfId="3" builtinId="22"/>
    <cellStyle name="Comma" xfId="1" builtinId="3"/>
    <cellStyle name="Comma 2" xfId="4"/>
    <cellStyle name="Comma 3" xfId="8"/>
    <cellStyle name="Comma 4" xfId="6"/>
    <cellStyle name="Normal" xfId="0" builtinId="0"/>
    <cellStyle name="Normal 2" xfId="5"/>
    <cellStyle name="Normal 3" xfId="9"/>
    <cellStyle name="Normal 4" xfId="7"/>
    <cellStyle name="Output" xfId="2"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85" zoomScaleNormal="85" workbookViewId="0">
      <selection activeCell="R4" sqref="R4"/>
    </sheetView>
  </sheetViews>
  <sheetFormatPr defaultColWidth="9.140625" defaultRowHeight="12.75" x14ac:dyDescent="0.2"/>
  <cols>
    <col min="1" max="1" width="3.85546875" style="10" customWidth="1"/>
    <col min="2" max="2" width="17.5703125" style="6" customWidth="1"/>
    <col min="3" max="3" width="13.28515625" style="11" customWidth="1"/>
    <col min="4" max="4" width="9.28515625" style="12" customWidth="1"/>
    <col min="5" max="5" width="12" style="28" customWidth="1"/>
    <col min="6" max="6" width="11.5703125" style="28" customWidth="1"/>
    <col min="7" max="7" width="11.7109375" style="12" customWidth="1"/>
    <col min="8" max="8" width="9.140625" style="10" customWidth="1"/>
    <col min="9" max="10" width="11.140625" style="40" customWidth="1"/>
    <col min="11" max="11" width="10.7109375" style="40" customWidth="1"/>
    <col min="12" max="12" width="10.5703125" style="40" customWidth="1"/>
    <col min="13" max="13" width="11.140625" style="40" customWidth="1"/>
    <col min="14" max="14" width="25.85546875" style="23" customWidth="1"/>
    <col min="15" max="15" width="7.7109375" style="30" customWidth="1"/>
    <col min="16" max="16" width="9.7109375" style="30" customWidth="1"/>
    <col min="17" max="17" width="9.140625" style="23"/>
    <col min="18" max="18" width="10.28515625" style="23" customWidth="1"/>
    <col min="19" max="19" width="10.140625" style="23" customWidth="1"/>
    <col min="20" max="16384" width="9.140625" style="23"/>
  </cols>
  <sheetData>
    <row r="1" spans="1:16" ht="40.5" customHeight="1" x14ac:dyDescent="0.2">
      <c r="A1" s="13"/>
      <c r="B1" s="191" t="s">
        <v>178</v>
      </c>
      <c r="C1" s="191"/>
      <c r="D1" s="191"/>
      <c r="E1" s="191"/>
      <c r="F1" s="191"/>
      <c r="G1" s="191"/>
      <c r="H1" s="191"/>
      <c r="I1" s="191"/>
      <c r="J1" s="191"/>
      <c r="K1" s="191"/>
      <c r="L1" s="191"/>
      <c r="M1" s="191"/>
      <c r="N1" s="191"/>
    </row>
    <row r="2" spans="1:16" ht="12.75" customHeight="1" x14ac:dyDescent="0.2">
      <c r="A2" s="13"/>
      <c r="B2" s="14"/>
      <c r="C2" s="15"/>
      <c r="D2" s="16"/>
      <c r="E2" s="27"/>
      <c r="F2" s="27"/>
      <c r="G2" s="16"/>
      <c r="H2" s="17"/>
      <c r="I2" s="36"/>
      <c r="J2" s="36"/>
      <c r="K2" s="36"/>
      <c r="L2" s="36"/>
      <c r="M2" s="36"/>
      <c r="N2" s="204" t="s">
        <v>196</v>
      </c>
      <c r="O2" s="204"/>
      <c r="P2" s="204"/>
    </row>
    <row r="3" spans="1:16" ht="17.25" customHeight="1" x14ac:dyDescent="0.2">
      <c r="A3" s="192" t="s">
        <v>0</v>
      </c>
      <c r="B3" s="194" t="s">
        <v>1</v>
      </c>
      <c r="C3" s="196" t="s">
        <v>11</v>
      </c>
      <c r="D3" s="197" t="s">
        <v>12</v>
      </c>
      <c r="E3" s="197" t="s">
        <v>61</v>
      </c>
      <c r="F3" s="197" t="s">
        <v>18</v>
      </c>
      <c r="G3" s="197" t="s">
        <v>22</v>
      </c>
      <c r="H3" s="192" t="s">
        <v>2</v>
      </c>
      <c r="I3" s="199" t="s">
        <v>3</v>
      </c>
      <c r="J3" s="200"/>
      <c r="K3" s="200"/>
      <c r="L3" s="200"/>
      <c r="M3" s="201"/>
      <c r="N3" s="202" t="s">
        <v>19</v>
      </c>
      <c r="O3" s="208" t="s">
        <v>20</v>
      </c>
      <c r="P3" s="208" t="s">
        <v>21</v>
      </c>
    </row>
    <row r="4" spans="1:16" s="10" customFormat="1" ht="85.5" customHeight="1" x14ac:dyDescent="0.25">
      <c r="A4" s="193"/>
      <c r="B4" s="195"/>
      <c r="C4" s="196"/>
      <c r="D4" s="198"/>
      <c r="E4" s="198"/>
      <c r="F4" s="198"/>
      <c r="G4" s="198"/>
      <c r="H4" s="193"/>
      <c r="I4" s="37" t="s">
        <v>4</v>
      </c>
      <c r="J4" s="37" t="s">
        <v>54</v>
      </c>
      <c r="K4" s="37" t="s">
        <v>25</v>
      </c>
      <c r="L4" s="37" t="s">
        <v>5</v>
      </c>
      <c r="M4" s="37" t="s">
        <v>6</v>
      </c>
      <c r="N4" s="203"/>
      <c r="O4" s="208"/>
      <c r="P4" s="208"/>
    </row>
    <row r="5" spans="1:16" s="10" customFormat="1" ht="12.75" customHeight="1" x14ac:dyDescent="0.25">
      <c r="A5" s="209" t="s">
        <v>16</v>
      </c>
      <c r="B5" s="210"/>
      <c r="C5" s="210"/>
      <c r="D5" s="210"/>
      <c r="E5" s="210"/>
      <c r="F5" s="210"/>
      <c r="G5" s="210"/>
      <c r="H5" s="210"/>
      <c r="I5" s="210"/>
      <c r="J5" s="210"/>
      <c r="K5" s="210"/>
      <c r="L5" s="210"/>
      <c r="M5" s="210"/>
      <c r="N5" s="210"/>
      <c r="O5" s="210"/>
      <c r="P5" s="211"/>
    </row>
    <row r="6" spans="1:16" ht="12.75" customHeight="1" x14ac:dyDescent="0.2">
      <c r="A6" s="205" t="s">
        <v>10</v>
      </c>
      <c r="B6" s="206"/>
      <c r="C6" s="206"/>
      <c r="D6" s="206"/>
      <c r="E6" s="206"/>
      <c r="F6" s="206"/>
      <c r="G6" s="206"/>
      <c r="H6" s="206"/>
      <c r="I6" s="206"/>
      <c r="J6" s="206"/>
      <c r="K6" s="206"/>
      <c r="L6" s="206"/>
      <c r="M6" s="206"/>
      <c r="N6" s="206"/>
      <c r="O6" s="206"/>
      <c r="P6" s="207"/>
    </row>
    <row r="7" spans="1:16" ht="48" customHeight="1" x14ac:dyDescent="0.2">
      <c r="A7" s="1">
        <v>1</v>
      </c>
      <c r="B7" s="2" t="s">
        <v>65</v>
      </c>
      <c r="C7" s="8">
        <v>87000</v>
      </c>
      <c r="D7" s="3"/>
      <c r="E7" s="61"/>
      <c r="F7" s="61"/>
      <c r="G7" s="43"/>
      <c r="H7" s="3" t="s">
        <v>9</v>
      </c>
      <c r="I7" s="90"/>
      <c r="J7" s="90" t="s">
        <v>108</v>
      </c>
      <c r="K7" s="90"/>
      <c r="L7" s="90"/>
      <c r="M7" s="90"/>
      <c r="N7" s="167" t="s">
        <v>80</v>
      </c>
      <c r="O7" s="58" t="s">
        <v>51</v>
      </c>
      <c r="P7" s="89"/>
    </row>
    <row r="8" spans="1:16" s="66" customFormat="1" ht="51" x14ac:dyDescent="0.2">
      <c r="A8" s="115">
        <v>2</v>
      </c>
      <c r="B8" s="126" t="s">
        <v>82</v>
      </c>
      <c r="C8" s="8">
        <v>45000</v>
      </c>
      <c r="D8" s="62"/>
      <c r="E8" s="91"/>
      <c r="F8" s="43"/>
      <c r="G8" s="116"/>
      <c r="H8" s="3" t="s">
        <v>9</v>
      </c>
      <c r="I8" s="90"/>
      <c r="J8" s="90" t="s">
        <v>109</v>
      </c>
      <c r="K8" s="90"/>
      <c r="L8" s="90"/>
      <c r="M8" s="90"/>
      <c r="N8" s="167" t="s">
        <v>80</v>
      </c>
      <c r="O8" s="136" t="s">
        <v>51</v>
      </c>
      <c r="P8" s="117"/>
    </row>
    <row r="9" spans="1:16" s="66" customFormat="1" ht="38.25" x14ac:dyDescent="0.2">
      <c r="A9" s="115">
        <v>3</v>
      </c>
      <c r="B9" s="126" t="s">
        <v>83</v>
      </c>
      <c r="C9" s="8">
        <v>239199.5</v>
      </c>
      <c r="D9" s="62"/>
      <c r="E9" s="91"/>
      <c r="F9" s="43"/>
      <c r="G9" s="116"/>
      <c r="H9" s="3" t="s">
        <v>7</v>
      </c>
      <c r="I9" s="176" t="s">
        <v>112</v>
      </c>
      <c r="J9" s="176" t="s">
        <v>167</v>
      </c>
      <c r="K9" s="176" t="s">
        <v>167</v>
      </c>
      <c r="L9" s="176" t="s">
        <v>168</v>
      </c>
      <c r="M9" s="176" t="s">
        <v>169</v>
      </c>
      <c r="N9" s="167" t="s">
        <v>170</v>
      </c>
      <c r="O9" s="173" t="s">
        <v>51</v>
      </c>
      <c r="P9" s="117"/>
    </row>
    <row r="10" spans="1:16" s="66" customFormat="1" ht="89.25" x14ac:dyDescent="0.2">
      <c r="A10" s="115">
        <v>4</v>
      </c>
      <c r="B10" s="126" t="s">
        <v>84</v>
      </c>
      <c r="C10" s="8">
        <v>675000</v>
      </c>
      <c r="D10" s="62"/>
      <c r="E10" s="91"/>
      <c r="F10" s="43"/>
      <c r="G10" s="116"/>
      <c r="H10" s="3" t="s">
        <v>7</v>
      </c>
      <c r="I10" s="176"/>
      <c r="J10" s="176" t="s">
        <v>111</v>
      </c>
      <c r="K10" s="176"/>
      <c r="L10" s="176"/>
      <c r="M10" s="176"/>
      <c r="N10" s="167" t="s">
        <v>80</v>
      </c>
      <c r="O10" s="173" t="s">
        <v>51</v>
      </c>
      <c r="P10" s="117"/>
    </row>
    <row r="11" spans="1:16" s="66" customFormat="1" ht="43.15" customHeight="1" x14ac:dyDescent="0.2">
      <c r="A11" s="115">
        <v>5</v>
      </c>
      <c r="B11" s="126" t="s">
        <v>85</v>
      </c>
      <c r="C11" s="8">
        <v>116954.5</v>
      </c>
      <c r="D11" s="62"/>
      <c r="E11" s="91"/>
      <c r="F11" s="43"/>
      <c r="G11" s="116"/>
      <c r="H11" s="3" t="s">
        <v>7</v>
      </c>
      <c r="I11" s="176"/>
      <c r="J11" s="176" t="s">
        <v>111</v>
      </c>
      <c r="K11" s="176"/>
      <c r="L11" s="176"/>
      <c r="M11" s="176"/>
      <c r="N11" s="167" t="s">
        <v>80</v>
      </c>
      <c r="O11" s="173" t="s">
        <v>51</v>
      </c>
      <c r="P11" s="117"/>
    </row>
    <row r="12" spans="1:16" s="66" customFormat="1" ht="46.15" customHeight="1" x14ac:dyDescent="0.2">
      <c r="A12" s="115">
        <v>6</v>
      </c>
      <c r="B12" s="126" t="s">
        <v>86</v>
      </c>
      <c r="C12" s="8">
        <v>50000</v>
      </c>
      <c r="D12" s="62"/>
      <c r="E12" s="91"/>
      <c r="F12" s="43"/>
      <c r="G12" s="116"/>
      <c r="H12" s="3" t="s">
        <v>9</v>
      </c>
      <c r="I12" s="176" t="s">
        <v>180</v>
      </c>
      <c r="J12" s="176" t="s">
        <v>118</v>
      </c>
      <c r="K12" s="176"/>
      <c r="L12" s="176" t="s">
        <v>182</v>
      </c>
      <c r="M12" s="176" t="s">
        <v>169</v>
      </c>
      <c r="N12" s="167" t="s">
        <v>181</v>
      </c>
      <c r="O12" s="173" t="s">
        <v>51</v>
      </c>
      <c r="P12" s="117"/>
    </row>
    <row r="13" spans="1:16" ht="16.899999999999999" customHeight="1" x14ac:dyDescent="0.2">
      <c r="A13" s="83">
        <v>6</v>
      </c>
      <c r="B13" s="84" t="s">
        <v>53</v>
      </c>
      <c r="C13" s="85">
        <f>SUM(C7:C12)</f>
        <v>1213154</v>
      </c>
      <c r="D13" s="85"/>
      <c r="E13" s="85">
        <f>SUM(E7:E7)</f>
        <v>0</v>
      </c>
      <c r="F13" s="177">
        <f>SUM(F7:F7)</f>
        <v>0</v>
      </c>
      <c r="G13" s="86"/>
      <c r="H13" s="86"/>
      <c r="I13" s="87"/>
      <c r="J13" s="87"/>
      <c r="K13" s="87"/>
      <c r="L13" s="87"/>
      <c r="M13" s="87"/>
      <c r="N13" s="86"/>
      <c r="O13" s="88"/>
      <c r="P13" s="88"/>
    </row>
    <row r="14" spans="1:16" s="66" customFormat="1" ht="18" customHeight="1" x14ac:dyDescent="0.2">
      <c r="A14" s="228" t="s">
        <v>8</v>
      </c>
      <c r="B14" s="228"/>
      <c r="C14" s="228"/>
      <c r="D14" s="228"/>
      <c r="E14" s="228"/>
      <c r="F14" s="228"/>
      <c r="G14" s="228"/>
      <c r="H14" s="228"/>
      <c r="I14" s="228"/>
      <c r="J14" s="228"/>
      <c r="K14" s="228"/>
      <c r="L14" s="228"/>
      <c r="M14" s="228"/>
      <c r="N14" s="228"/>
      <c r="O14" s="228"/>
      <c r="P14" s="229"/>
    </row>
    <row r="15" spans="1:16" s="66" customFormat="1" ht="89.25" x14ac:dyDescent="0.2">
      <c r="A15" s="115">
        <v>1</v>
      </c>
      <c r="B15" s="2" t="s">
        <v>87</v>
      </c>
      <c r="C15" s="8">
        <v>100000</v>
      </c>
      <c r="D15" s="138"/>
      <c r="E15" s="138"/>
      <c r="F15" s="142"/>
      <c r="G15" s="139"/>
      <c r="H15" s="3" t="s">
        <v>7</v>
      </c>
      <c r="I15" s="176" t="s">
        <v>180</v>
      </c>
      <c r="J15" s="176" t="s">
        <v>118</v>
      </c>
      <c r="K15" s="176" t="s">
        <v>118</v>
      </c>
      <c r="L15" s="176" t="s">
        <v>183</v>
      </c>
      <c r="M15" s="176" t="s">
        <v>185</v>
      </c>
      <c r="N15" s="167" t="s">
        <v>186</v>
      </c>
      <c r="O15" s="136" t="s">
        <v>51</v>
      </c>
      <c r="P15" s="141"/>
    </row>
    <row r="16" spans="1:16" s="66" customFormat="1" ht="102" x14ac:dyDescent="0.2">
      <c r="A16" s="115">
        <v>2</v>
      </c>
      <c r="B16" s="2" t="s">
        <v>88</v>
      </c>
      <c r="C16" s="8">
        <v>75000</v>
      </c>
      <c r="D16" s="138"/>
      <c r="E16" s="138"/>
      <c r="F16" s="142"/>
      <c r="G16" s="62" t="s">
        <v>189</v>
      </c>
      <c r="H16" s="3" t="s">
        <v>7</v>
      </c>
      <c r="I16" s="90" t="s">
        <v>151</v>
      </c>
      <c r="J16" s="90" t="s">
        <v>122</v>
      </c>
      <c r="K16" s="90" t="s">
        <v>122</v>
      </c>
      <c r="L16" s="90" t="s">
        <v>153</v>
      </c>
      <c r="M16" s="90" t="s">
        <v>164</v>
      </c>
      <c r="N16" s="167" t="s">
        <v>188</v>
      </c>
      <c r="O16" s="173" t="s">
        <v>51</v>
      </c>
      <c r="P16" s="141"/>
    </row>
    <row r="17" spans="1:16" s="66" customFormat="1" ht="84" x14ac:dyDescent="0.2">
      <c r="A17" s="115">
        <v>3</v>
      </c>
      <c r="B17" s="2" t="s">
        <v>89</v>
      </c>
      <c r="C17" s="8">
        <v>50000</v>
      </c>
      <c r="D17" s="138"/>
      <c r="E17" s="8">
        <v>45400</v>
      </c>
      <c r="F17" s="188">
        <f>C17-E17</f>
        <v>4600</v>
      </c>
      <c r="G17" s="62" t="s">
        <v>172</v>
      </c>
      <c r="H17" s="3" t="s">
        <v>9</v>
      </c>
      <c r="I17" s="90" t="s">
        <v>123</v>
      </c>
      <c r="J17" s="90" t="s">
        <v>123</v>
      </c>
      <c r="K17" s="176"/>
      <c r="L17" s="90" t="s">
        <v>154</v>
      </c>
      <c r="M17" s="90" t="s">
        <v>161</v>
      </c>
      <c r="N17" s="167" t="s">
        <v>171</v>
      </c>
      <c r="O17" s="173" t="s">
        <v>51</v>
      </c>
      <c r="P17" s="141"/>
    </row>
    <row r="18" spans="1:16" s="66" customFormat="1" ht="68.45" customHeight="1" x14ac:dyDescent="0.2">
      <c r="A18" s="115">
        <v>4</v>
      </c>
      <c r="B18" s="2" t="s">
        <v>90</v>
      </c>
      <c r="C18" s="8">
        <v>80000.7</v>
      </c>
      <c r="D18" s="138"/>
      <c r="E18" s="138"/>
      <c r="F18" s="142"/>
      <c r="G18" s="139"/>
      <c r="H18" s="3" t="s">
        <v>7</v>
      </c>
      <c r="I18" s="90"/>
      <c r="J18" s="90" t="s">
        <v>116</v>
      </c>
      <c r="K18" s="140"/>
      <c r="L18" s="90"/>
      <c r="M18" s="90"/>
      <c r="N18" s="167" t="s">
        <v>80</v>
      </c>
      <c r="O18" s="136" t="s">
        <v>51</v>
      </c>
      <c r="P18" s="141"/>
    </row>
    <row r="19" spans="1:16" s="66" customFormat="1" ht="15.6" customHeight="1" x14ac:dyDescent="0.2">
      <c r="A19" s="83">
        <v>4</v>
      </c>
      <c r="B19" s="84" t="s">
        <v>53</v>
      </c>
      <c r="C19" s="85">
        <f>SUM(C15:C18)</f>
        <v>305000.7</v>
      </c>
      <c r="D19" s="85"/>
      <c r="E19" s="85">
        <f>SUM(E15:E18)</f>
        <v>45400</v>
      </c>
      <c r="F19" s="143">
        <f>SUM(F15:F18)</f>
        <v>4600</v>
      </c>
      <c r="G19" s="86"/>
      <c r="H19" s="86"/>
      <c r="I19" s="87"/>
      <c r="J19" s="87"/>
      <c r="K19" s="87"/>
      <c r="L19" s="87"/>
      <c r="M19" s="87"/>
      <c r="N19" s="86"/>
      <c r="O19" s="88"/>
      <c r="P19" s="88"/>
    </row>
    <row r="20" spans="1:16" s="66" customFormat="1" ht="111.6" customHeight="1" x14ac:dyDescent="0.2">
      <c r="A20" s="131">
        <v>1</v>
      </c>
      <c r="B20" s="2" t="s">
        <v>91</v>
      </c>
      <c r="C20" s="8">
        <v>60000</v>
      </c>
      <c r="D20" s="138"/>
      <c r="E20" s="138"/>
      <c r="F20" s="142"/>
      <c r="G20" s="139"/>
      <c r="H20" s="3" t="s">
        <v>50</v>
      </c>
      <c r="I20" s="90" t="s">
        <v>151</v>
      </c>
      <c r="J20" s="90" t="s">
        <v>122</v>
      </c>
      <c r="K20" s="90" t="s">
        <v>122</v>
      </c>
      <c r="L20" s="90" t="s">
        <v>142</v>
      </c>
      <c r="M20" s="90" t="s">
        <v>152</v>
      </c>
      <c r="N20" s="167" t="s">
        <v>190</v>
      </c>
      <c r="O20" s="136" t="s">
        <v>51</v>
      </c>
      <c r="P20" s="141"/>
    </row>
    <row r="21" spans="1:16" s="66" customFormat="1" ht="51" x14ac:dyDescent="0.2">
      <c r="A21" s="178">
        <v>2</v>
      </c>
      <c r="B21" s="126" t="s">
        <v>92</v>
      </c>
      <c r="C21" s="8">
        <v>135000</v>
      </c>
      <c r="D21" s="138"/>
      <c r="E21" s="138"/>
      <c r="F21" s="142"/>
      <c r="G21" s="139"/>
      <c r="H21" s="3" t="s">
        <v>50</v>
      </c>
      <c r="I21" s="176"/>
      <c r="J21" s="176" t="s">
        <v>118</v>
      </c>
      <c r="K21" s="140"/>
      <c r="L21" s="176"/>
      <c r="M21" s="176"/>
      <c r="N21" s="167" t="s">
        <v>80</v>
      </c>
      <c r="O21" s="173" t="s">
        <v>51</v>
      </c>
      <c r="P21" s="141"/>
    </row>
    <row r="22" spans="1:16" s="66" customFormat="1" ht="16.899999999999999" customHeight="1" x14ac:dyDescent="0.2">
      <c r="A22" s="83">
        <v>2</v>
      </c>
      <c r="B22" s="84" t="s">
        <v>53</v>
      </c>
      <c r="C22" s="85">
        <f>SUM(C20:C21)</f>
        <v>195000</v>
      </c>
      <c r="D22" s="85"/>
      <c r="E22" s="85">
        <f>SUM(E20:E20)</f>
        <v>0</v>
      </c>
      <c r="F22" s="143">
        <f>SUM(F20:F20)</f>
        <v>0</v>
      </c>
      <c r="G22" s="86"/>
      <c r="H22" s="86"/>
      <c r="I22" s="87"/>
      <c r="J22" s="87"/>
      <c r="K22" s="87"/>
      <c r="L22" s="87"/>
      <c r="M22" s="87"/>
      <c r="N22" s="86"/>
      <c r="O22" s="88"/>
      <c r="P22" s="88"/>
    </row>
    <row r="23" spans="1:16" s="18" customFormat="1" ht="18.75" customHeight="1" x14ac:dyDescent="0.2">
      <c r="A23" s="19">
        <f>A13+A19+A22</f>
        <v>12</v>
      </c>
      <c r="B23" s="19" t="s">
        <v>14</v>
      </c>
      <c r="C23" s="102">
        <f>C13+C19+C22</f>
        <v>1713154.7</v>
      </c>
      <c r="D23" s="102"/>
      <c r="E23" s="102">
        <f>E13+E19+E22</f>
        <v>45400</v>
      </c>
      <c r="F23" s="102">
        <f>F13+F19+F22</f>
        <v>4600</v>
      </c>
      <c r="G23" s="21"/>
      <c r="H23" s="19"/>
      <c r="I23" s="38"/>
      <c r="J23" s="38"/>
      <c r="K23" s="38"/>
      <c r="L23" s="38"/>
      <c r="M23" s="38"/>
      <c r="N23" s="22"/>
      <c r="O23" s="32"/>
      <c r="P23" s="32"/>
    </row>
    <row r="24" spans="1:16" s="18" customFormat="1" ht="12.75" customHeight="1" x14ac:dyDescent="0.2">
      <c r="A24" s="209" t="s">
        <v>55</v>
      </c>
      <c r="B24" s="210"/>
      <c r="C24" s="210"/>
      <c r="D24" s="210"/>
      <c r="E24" s="210"/>
      <c r="F24" s="210"/>
      <c r="G24" s="210"/>
      <c r="H24" s="210"/>
      <c r="I24" s="210"/>
      <c r="J24" s="210"/>
      <c r="K24" s="210"/>
      <c r="L24" s="210"/>
      <c r="M24" s="210"/>
      <c r="N24" s="210"/>
      <c r="O24" s="210"/>
      <c r="P24" s="211"/>
    </row>
    <row r="25" spans="1:16" s="18" customFormat="1" ht="12.75" customHeight="1" x14ac:dyDescent="0.2">
      <c r="A25" s="205" t="s">
        <v>10</v>
      </c>
      <c r="B25" s="206"/>
      <c r="C25" s="206"/>
      <c r="D25" s="206"/>
      <c r="E25" s="206"/>
      <c r="F25" s="206"/>
      <c r="G25" s="206"/>
      <c r="H25" s="206"/>
      <c r="I25" s="206"/>
      <c r="J25" s="206"/>
      <c r="K25" s="206"/>
      <c r="L25" s="206"/>
      <c r="M25" s="206"/>
      <c r="N25" s="206"/>
      <c r="O25" s="206"/>
      <c r="P25" s="207"/>
    </row>
    <row r="26" spans="1:16" s="18" customFormat="1" ht="72" customHeight="1" x14ac:dyDescent="0.2">
      <c r="A26" s="64">
        <v>1</v>
      </c>
      <c r="B26" s="2" t="s">
        <v>93</v>
      </c>
      <c r="C26" s="8">
        <v>53976.7</v>
      </c>
      <c r="D26" s="3"/>
      <c r="E26" s="61"/>
      <c r="F26" s="61"/>
      <c r="G26" s="43"/>
      <c r="H26" s="3" t="s">
        <v>9</v>
      </c>
      <c r="I26" s="90"/>
      <c r="J26" s="90" t="s">
        <v>119</v>
      </c>
      <c r="K26" s="90"/>
      <c r="L26" s="90"/>
      <c r="M26" s="90"/>
      <c r="N26" s="167" t="s">
        <v>163</v>
      </c>
      <c r="O26" s="113" t="s">
        <v>51</v>
      </c>
      <c r="P26" s="89"/>
    </row>
    <row r="27" spans="1:16" s="18" customFormat="1" ht="70.150000000000006" customHeight="1" x14ac:dyDescent="0.2">
      <c r="A27" s="64">
        <v>2</v>
      </c>
      <c r="B27" s="2" t="s">
        <v>94</v>
      </c>
      <c r="C27" s="8">
        <v>100000</v>
      </c>
      <c r="D27" s="3"/>
      <c r="E27" s="61"/>
      <c r="F27" s="61"/>
      <c r="G27" s="43"/>
      <c r="H27" s="3" t="s">
        <v>9</v>
      </c>
      <c r="I27" s="90" t="s">
        <v>180</v>
      </c>
      <c r="J27" s="90" t="s">
        <v>118</v>
      </c>
      <c r="K27" s="90"/>
      <c r="L27" s="90" t="s">
        <v>191</v>
      </c>
      <c r="M27" s="90" t="s">
        <v>184</v>
      </c>
      <c r="N27" s="167" t="s">
        <v>181</v>
      </c>
      <c r="O27" s="113" t="s">
        <v>51</v>
      </c>
      <c r="P27" s="89"/>
    </row>
    <row r="28" spans="1:16" s="18" customFormat="1" ht="61.15" customHeight="1" x14ac:dyDescent="0.2">
      <c r="A28" s="64">
        <v>3</v>
      </c>
      <c r="B28" s="2" t="s">
        <v>95</v>
      </c>
      <c r="C28" s="8">
        <v>200000</v>
      </c>
      <c r="D28" s="3"/>
      <c r="E28" s="61"/>
      <c r="F28" s="61"/>
      <c r="G28" s="43"/>
      <c r="H28" s="3" t="s">
        <v>7</v>
      </c>
      <c r="I28" s="90"/>
      <c r="J28" s="90" t="s">
        <v>119</v>
      </c>
      <c r="K28" s="90"/>
      <c r="L28" s="103"/>
      <c r="M28" s="103"/>
      <c r="N28" s="167" t="s">
        <v>163</v>
      </c>
      <c r="O28" s="113" t="s">
        <v>51</v>
      </c>
      <c r="P28" s="89"/>
    </row>
    <row r="29" spans="1:16" s="18" customFormat="1" ht="102" customHeight="1" x14ac:dyDescent="0.2">
      <c r="A29" s="64">
        <v>4</v>
      </c>
      <c r="B29" s="92" t="s">
        <v>96</v>
      </c>
      <c r="C29" s="8">
        <v>241004.2</v>
      </c>
      <c r="D29" s="3"/>
      <c r="E29" s="61"/>
      <c r="F29" s="61"/>
      <c r="G29" s="43"/>
      <c r="H29" s="3" t="s">
        <v>7</v>
      </c>
      <c r="I29" s="90"/>
      <c r="J29" s="90" t="s">
        <v>117</v>
      </c>
      <c r="K29" s="90"/>
      <c r="L29" s="90"/>
      <c r="M29" s="90"/>
      <c r="N29" s="167" t="s">
        <v>163</v>
      </c>
      <c r="O29" s="113" t="s">
        <v>51</v>
      </c>
      <c r="P29" s="89"/>
    </row>
    <row r="30" spans="1:16" s="18" customFormat="1" ht="114.75" x14ac:dyDescent="0.2">
      <c r="A30" s="64">
        <v>5</v>
      </c>
      <c r="B30" s="92" t="s">
        <v>97</v>
      </c>
      <c r="C30" s="8">
        <v>155995.79999999999</v>
      </c>
      <c r="D30" s="62"/>
      <c r="E30" s="91"/>
      <c r="F30" s="91"/>
      <c r="G30" s="116"/>
      <c r="H30" s="3" t="s">
        <v>7</v>
      </c>
      <c r="I30" s="90"/>
      <c r="J30" s="90" t="s">
        <v>120</v>
      </c>
      <c r="K30" s="90"/>
      <c r="L30" s="90"/>
      <c r="M30" s="90"/>
      <c r="N30" s="167" t="s">
        <v>80</v>
      </c>
      <c r="O30" s="125" t="s">
        <v>51</v>
      </c>
      <c r="P30" s="117"/>
    </row>
    <row r="31" spans="1:16" s="18" customFormat="1" ht="51" x14ac:dyDescent="0.2">
      <c r="A31" s="64">
        <v>6</v>
      </c>
      <c r="B31" s="92" t="s">
        <v>98</v>
      </c>
      <c r="C31" s="8">
        <v>243251.20000000001</v>
      </c>
      <c r="D31" s="62"/>
      <c r="E31" s="91"/>
      <c r="F31" s="91"/>
      <c r="G31" s="116"/>
      <c r="H31" s="3" t="s">
        <v>7</v>
      </c>
      <c r="I31" s="90"/>
      <c r="J31" s="90" t="s">
        <v>121</v>
      </c>
      <c r="K31" s="90"/>
      <c r="L31" s="90"/>
      <c r="M31" s="90"/>
      <c r="N31" s="167" t="s">
        <v>80</v>
      </c>
      <c r="O31" s="173"/>
      <c r="P31" s="117"/>
    </row>
    <row r="32" spans="1:16" s="18" customFormat="1" ht="79.5" customHeight="1" x14ac:dyDescent="0.2">
      <c r="A32" s="64">
        <v>7</v>
      </c>
      <c r="B32" s="92" t="s">
        <v>99</v>
      </c>
      <c r="C32" s="8">
        <v>36500</v>
      </c>
      <c r="D32" s="62"/>
      <c r="E32" s="91"/>
      <c r="F32" s="91"/>
      <c r="G32" s="116"/>
      <c r="H32" s="3" t="s">
        <v>9</v>
      </c>
      <c r="I32" s="90" t="s">
        <v>180</v>
      </c>
      <c r="J32" s="90" t="s">
        <v>118</v>
      </c>
      <c r="K32" s="90"/>
      <c r="L32" s="90" t="s">
        <v>182</v>
      </c>
      <c r="M32" s="90" t="s">
        <v>185</v>
      </c>
      <c r="N32" s="167" t="s">
        <v>181</v>
      </c>
      <c r="O32" s="125" t="s">
        <v>51</v>
      </c>
      <c r="P32" s="117"/>
    </row>
    <row r="33" spans="1:16" s="18" customFormat="1" ht="16.5" customHeight="1" x14ac:dyDescent="0.2">
      <c r="A33" s="83">
        <f>A32</f>
        <v>7</v>
      </c>
      <c r="B33" s="84" t="s">
        <v>53</v>
      </c>
      <c r="C33" s="85">
        <f>SUM(C26:C32)</f>
        <v>1030727.8999999999</v>
      </c>
      <c r="D33" s="85"/>
      <c r="E33" s="85">
        <f>SUM(E26:E29)</f>
        <v>0</v>
      </c>
      <c r="F33" s="85">
        <f>SUM(F26:F29)</f>
        <v>0</v>
      </c>
      <c r="G33" s="86"/>
      <c r="H33" s="86"/>
      <c r="I33" s="87"/>
      <c r="J33" s="87"/>
      <c r="K33" s="87"/>
      <c r="L33" s="87"/>
      <c r="M33" s="87"/>
      <c r="N33" s="86"/>
      <c r="O33" s="88"/>
      <c r="P33" s="88"/>
    </row>
    <row r="34" spans="1:16" s="18" customFormat="1" ht="16.5" customHeight="1" x14ac:dyDescent="0.2">
      <c r="A34" s="228" t="s">
        <v>8</v>
      </c>
      <c r="B34" s="228"/>
      <c r="C34" s="228"/>
      <c r="D34" s="228"/>
      <c r="E34" s="228"/>
      <c r="F34" s="228"/>
      <c r="G34" s="228"/>
      <c r="H34" s="228"/>
      <c r="I34" s="228"/>
      <c r="J34" s="228"/>
      <c r="K34" s="228"/>
      <c r="L34" s="228"/>
      <c r="M34" s="228"/>
      <c r="N34" s="228"/>
      <c r="O34" s="228"/>
      <c r="P34" s="229"/>
    </row>
    <row r="35" spans="1:16" s="18" customFormat="1" ht="84.6" customHeight="1" x14ac:dyDescent="0.2">
      <c r="A35" s="64">
        <v>1</v>
      </c>
      <c r="B35" s="92" t="s">
        <v>100</v>
      </c>
      <c r="C35" s="8">
        <v>28500</v>
      </c>
      <c r="D35" s="62"/>
      <c r="E35" s="8">
        <v>24890</v>
      </c>
      <c r="F35" s="91">
        <f>C35-E35</f>
        <v>3610</v>
      </c>
      <c r="G35" s="116" t="s">
        <v>173</v>
      </c>
      <c r="H35" s="3" t="s">
        <v>9</v>
      </c>
      <c r="I35" s="90" t="s">
        <v>148</v>
      </c>
      <c r="J35" s="90" t="s">
        <v>150</v>
      </c>
      <c r="K35" s="90"/>
      <c r="L35" s="90" t="s">
        <v>158</v>
      </c>
      <c r="M35" s="90" t="s">
        <v>160</v>
      </c>
      <c r="N35" s="167" t="s">
        <v>162</v>
      </c>
      <c r="O35" s="173" t="s">
        <v>51</v>
      </c>
      <c r="P35" s="117"/>
    </row>
    <row r="36" spans="1:16" s="18" customFormat="1" ht="130.15" customHeight="1" x14ac:dyDescent="0.2">
      <c r="A36" s="64">
        <v>2</v>
      </c>
      <c r="B36" s="92" t="s">
        <v>101</v>
      </c>
      <c r="C36" s="8">
        <v>59100</v>
      </c>
      <c r="D36" s="62"/>
      <c r="E36" s="8">
        <v>50880.5</v>
      </c>
      <c r="F36" s="91">
        <f>C36-E36</f>
        <v>8219.5</v>
      </c>
      <c r="G36" s="116" t="s">
        <v>175</v>
      </c>
      <c r="H36" s="3" t="s">
        <v>9</v>
      </c>
      <c r="I36" s="90" t="s">
        <v>148</v>
      </c>
      <c r="J36" s="90" t="s">
        <v>159</v>
      </c>
      <c r="K36" s="90"/>
      <c r="L36" s="90" t="s">
        <v>154</v>
      </c>
      <c r="M36" s="90" t="s">
        <v>161</v>
      </c>
      <c r="N36" s="167" t="s">
        <v>174</v>
      </c>
      <c r="O36" s="173" t="s">
        <v>51</v>
      </c>
      <c r="P36" s="117"/>
    </row>
    <row r="37" spans="1:16" s="18" customFormat="1" ht="140.25" x14ac:dyDescent="0.2">
      <c r="A37" s="64">
        <v>3</v>
      </c>
      <c r="B37" s="92" t="s">
        <v>102</v>
      </c>
      <c r="C37" s="8">
        <v>120000</v>
      </c>
      <c r="D37" s="62"/>
      <c r="E37" s="91"/>
      <c r="F37" s="91"/>
      <c r="G37" s="116"/>
      <c r="H37" s="3" t="s">
        <v>7</v>
      </c>
      <c r="I37" s="90" t="s">
        <v>147</v>
      </c>
      <c r="J37" s="90" t="s">
        <v>147</v>
      </c>
      <c r="K37" s="90" t="s">
        <v>147</v>
      </c>
      <c r="L37" s="90" t="s">
        <v>156</v>
      </c>
      <c r="M37" s="90" t="s">
        <v>157</v>
      </c>
      <c r="N37" s="167" t="s">
        <v>187</v>
      </c>
      <c r="O37" s="173" t="s">
        <v>51</v>
      </c>
      <c r="P37" s="117"/>
    </row>
    <row r="38" spans="1:16" s="18" customFormat="1" ht="63.75" x14ac:dyDescent="0.2">
      <c r="A38" s="64">
        <v>4</v>
      </c>
      <c r="B38" s="92" t="s">
        <v>103</v>
      </c>
      <c r="C38" s="8">
        <v>25000</v>
      </c>
      <c r="D38" s="62"/>
      <c r="E38" s="91"/>
      <c r="F38" s="91"/>
      <c r="G38" s="116"/>
      <c r="H38" s="3" t="s">
        <v>9</v>
      </c>
      <c r="I38" s="90"/>
      <c r="J38" s="90" t="s">
        <v>112</v>
      </c>
      <c r="K38" s="90"/>
      <c r="L38" s="90"/>
      <c r="M38" s="90"/>
      <c r="N38" s="167" t="s">
        <v>163</v>
      </c>
      <c r="O38" s="173" t="s">
        <v>51</v>
      </c>
      <c r="P38" s="117"/>
    </row>
    <row r="39" spans="1:16" s="18" customFormat="1" ht="63.75" x14ac:dyDescent="0.2">
      <c r="A39" s="64">
        <v>5</v>
      </c>
      <c r="B39" s="92" t="s">
        <v>104</v>
      </c>
      <c r="C39" s="8">
        <v>300000</v>
      </c>
      <c r="D39" s="62"/>
      <c r="E39" s="91"/>
      <c r="F39" s="91"/>
      <c r="G39" s="116"/>
      <c r="H39" s="3" t="s">
        <v>7</v>
      </c>
      <c r="I39" s="90" t="s">
        <v>148</v>
      </c>
      <c r="J39" s="90" t="s">
        <v>150</v>
      </c>
      <c r="K39" s="90" t="s">
        <v>150</v>
      </c>
      <c r="L39" s="90" t="s">
        <v>110</v>
      </c>
      <c r="M39" s="90" t="s">
        <v>111</v>
      </c>
      <c r="N39" s="167" t="s">
        <v>149</v>
      </c>
      <c r="O39" s="173" t="s">
        <v>51</v>
      </c>
      <c r="P39" s="117"/>
    </row>
    <row r="40" spans="1:16" s="18" customFormat="1" ht="16.5" customHeight="1" x14ac:dyDescent="0.2">
      <c r="A40" s="83">
        <v>5</v>
      </c>
      <c r="B40" s="84" t="s">
        <v>53</v>
      </c>
      <c r="C40" s="85">
        <f>SUM(C35:C39)</f>
        <v>532600</v>
      </c>
      <c r="D40" s="85"/>
      <c r="E40" s="85">
        <f>SUM(E35:E39)</f>
        <v>75770.5</v>
      </c>
      <c r="F40" s="85">
        <f>SUM(F35:F39)</f>
        <v>11829.5</v>
      </c>
      <c r="G40" s="86"/>
      <c r="H40" s="86"/>
      <c r="I40" s="87"/>
      <c r="J40" s="87"/>
      <c r="K40" s="87"/>
      <c r="L40" s="87"/>
      <c r="M40" s="87"/>
      <c r="N40" s="86"/>
      <c r="O40" s="88"/>
      <c r="P40" s="88"/>
    </row>
    <row r="41" spans="1:16" s="118" customFormat="1" ht="13.9" customHeight="1" x14ac:dyDescent="0.2">
      <c r="A41" s="230" t="s">
        <v>13</v>
      </c>
      <c r="B41" s="228"/>
      <c r="C41" s="228"/>
      <c r="D41" s="228"/>
      <c r="E41" s="228"/>
      <c r="F41" s="228"/>
      <c r="G41" s="228"/>
      <c r="H41" s="228"/>
      <c r="I41" s="228"/>
      <c r="J41" s="228"/>
      <c r="K41" s="228"/>
      <c r="L41" s="228"/>
      <c r="M41" s="228"/>
      <c r="N41" s="228"/>
      <c r="O41" s="228"/>
      <c r="P41" s="229"/>
    </row>
    <row r="42" spans="1:16" s="118" customFormat="1" ht="51" x14ac:dyDescent="0.2">
      <c r="A42" s="64">
        <v>1</v>
      </c>
      <c r="B42" s="2" t="s">
        <v>92</v>
      </c>
      <c r="C42" s="8">
        <v>160000</v>
      </c>
      <c r="D42" s="119"/>
      <c r="E42" s="95"/>
      <c r="F42" s="124"/>
      <c r="G42" s="64"/>
      <c r="H42" s="3" t="s">
        <v>50</v>
      </c>
      <c r="I42" s="90"/>
      <c r="J42" s="90" t="s">
        <v>124</v>
      </c>
      <c r="K42" s="90"/>
      <c r="L42" s="90"/>
      <c r="M42" s="90"/>
      <c r="N42" s="167" t="s">
        <v>163</v>
      </c>
      <c r="O42" s="64" t="s">
        <v>51</v>
      </c>
      <c r="P42" s="119"/>
    </row>
    <row r="43" spans="1:16" s="118" customFormat="1" ht="12.75" customHeight="1" x14ac:dyDescent="0.25">
      <c r="A43" s="120">
        <v>1</v>
      </c>
      <c r="B43" s="120"/>
      <c r="C43" s="121">
        <f>SUM(C42:C42)</f>
        <v>160000</v>
      </c>
      <c r="D43" s="121"/>
      <c r="E43" s="121">
        <f>SUM(E42:E42)</f>
        <v>0</v>
      </c>
      <c r="F43" s="121">
        <f>SUM(F42:F42)</f>
        <v>0</v>
      </c>
      <c r="G43" s="120"/>
      <c r="H43" s="120"/>
      <c r="I43" s="120"/>
      <c r="J43" s="120"/>
      <c r="K43" s="120"/>
      <c r="L43" s="120"/>
      <c r="M43" s="120"/>
      <c r="N43" s="120"/>
      <c r="O43" s="120"/>
      <c r="P43" s="120"/>
    </row>
    <row r="44" spans="1:16" s="118" customFormat="1" ht="15.75" customHeight="1" x14ac:dyDescent="0.2">
      <c r="A44" s="122">
        <f>A33+A40+A43</f>
        <v>13</v>
      </c>
      <c r="B44" s="122" t="s">
        <v>14</v>
      </c>
      <c r="C44" s="123">
        <f>C33+C40+C43</f>
        <v>1723327.9</v>
      </c>
      <c r="D44" s="123"/>
      <c r="E44" s="123">
        <f>E33+E43</f>
        <v>0</v>
      </c>
      <c r="F44" s="123">
        <f>F33+F43</f>
        <v>0</v>
      </c>
      <c r="G44" s="122"/>
      <c r="H44" s="122"/>
      <c r="I44" s="122"/>
      <c r="J44" s="122"/>
      <c r="K44" s="122"/>
      <c r="L44" s="122"/>
      <c r="M44" s="122"/>
      <c r="N44" s="122"/>
      <c r="O44" s="122"/>
      <c r="P44" s="122"/>
    </row>
    <row r="45" spans="1:16" ht="12.75" customHeight="1" x14ac:dyDescent="0.2">
      <c r="A45" s="221" t="s">
        <v>15</v>
      </c>
      <c r="B45" s="222"/>
      <c r="C45" s="222"/>
      <c r="D45" s="222"/>
      <c r="E45" s="222"/>
      <c r="F45" s="222"/>
      <c r="G45" s="222"/>
      <c r="H45" s="222"/>
      <c r="I45" s="222"/>
      <c r="J45" s="222"/>
      <c r="K45" s="222"/>
      <c r="L45" s="222"/>
      <c r="M45" s="222"/>
      <c r="N45" s="222"/>
      <c r="O45" s="222"/>
      <c r="P45" s="223"/>
    </row>
    <row r="46" spans="1:16" x14ac:dyDescent="0.2">
      <c r="A46" s="224" t="s">
        <v>10</v>
      </c>
      <c r="B46" s="225"/>
      <c r="C46" s="225"/>
      <c r="D46" s="225"/>
      <c r="E46" s="225"/>
      <c r="F46" s="225"/>
      <c r="G46" s="225"/>
      <c r="H46" s="225"/>
      <c r="I46" s="225"/>
      <c r="J46" s="225"/>
      <c r="K46" s="225"/>
      <c r="L46" s="225"/>
      <c r="M46" s="225"/>
      <c r="N46" s="225"/>
      <c r="O46" s="225"/>
      <c r="P46" s="226"/>
    </row>
    <row r="47" spans="1:16" ht="146.25" customHeight="1" x14ac:dyDescent="0.2">
      <c r="A47" s="65">
        <v>1</v>
      </c>
      <c r="B47" s="2" t="s">
        <v>105</v>
      </c>
      <c r="C47" s="8">
        <v>47000</v>
      </c>
      <c r="D47" s="3"/>
      <c r="E47" s="91"/>
      <c r="F47" s="47"/>
      <c r="G47" s="91"/>
      <c r="H47" s="3" t="s">
        <v>9</v>
      </c>
      <c r="I47" s="90" t="s">
        <v>123</v>
      </c>
      <c r="J47" s="90" t="s">
        <v>192</v>
      </c>
      <c r="K47" s="90"/>
      <c r="L47" s="90" t="s">
        <v>194</v>
      </c>
      <c r="M47" s="90" t="s">
        <v>155</v>
      </c>
      <c r="N47" s="167" t="s">
        <v>193</v>
      </c>
      <c r="O47" s="114" t="s">
        <v>51</v>
      </c>
      <c r="P47" s="89"/>
    </row>
    <row r="48" spans="1:16" s="66" customFormat="1" ht="76.5" x14ac:dyDescent="0.2">
      <c r="A48" s="179">
        <v>2</v>
      </c>
      <c r="B48" s="126" t="s">
        <v>106</v>
      </c>
      <c r="C48" s="8">
        <v>45000</v>
      </c>
      <c r="D48" s="62"/>
      <c r="E48" s="91"/>
      <c r="F48" s="180"/>
      <c r="G48" s="91"/>
      <c r="H48" s="3" t="s">
        <v>9</v>
      </c>
      <c r="I48" s="176"/>
      <c r="J48" s="176" t="s">
        <v>125</v>
      </c>
      <c r="K48" s="176"/>
      <c r="L48" s="176"/>
      <c r="M48" s="176"/>
      <c r="N48" s="167" t="s">
        <v>163</v>
      </c>
      <c r="O48" s="174"/>
      <c r="P48" s="117"/>
    </row>
    <row r="49" spans="1:16" s="66" customFormat="1" ht="15" customHeight="1" x14ac:dyDescent="0.2">
      <c r="A49" s="168">
        <v>2</v>
      </c>
      <c r="B49" s="169" t="s">
        <v>53</v>
      </c>
      <c r="C49" s="170">
        <f>C47+C48</f>
        <v>92000</v>
      </c>
      <c r="D49" s="170"/>
      <c r="E49" s="170">
        <f>SUM(E47:E47)</f>
        <v>0</v>
      </c>
      <c r="F49" s="170">
        <f>SUM(F47:F47)</f>
        <v>0</v>
      </c>
      <c r="G49" s="171"/>
      <c r="H49" s="171"/>
      <c r="I49" s="172"/>
      <c r="J49" s="172"/>
      <c r="K49" s="172"/>
      <c r="L49" s="172"/>
      <c r="M49" s="134"/>
      <c r="N49" s="133"/>
      <c r="O49" s="135"/>
      <c r="P49" s="135"/>
    </row>
    <row r="50" spans="1:16" s="57" customFormat="1" ht="12.75" customHeight="1" x14ac:dyDescent="0.2">
      <c r="A50" s="209" t="s">
        <v>56</v>
      </c>
      <c r="B50" s="210"/>
      <c r="C50" s="210"/>
      <c r="D50" s="210"/>
      <c r="E50" s="210"/>
      <c r="F50" s="210"/>
      <c r="G50" s="210"/>
      <c r="H50" s="210"/>
      <c r="I50" s="210"/>
      <c r="J50" s="210"/>
      <c r="K50" s="210"/>
      <c r="L50" s="210"/>
      <c r="M50" s="210"/>
      <c r="N50" s="210"/>
      <c r="O50" s="210"/>
      <c r="P50" s="211"/>
    </row>
    <row r="51" spans="1:16" s="57" customFormat="1" ht="11.25" customHeight="1" x14ac:dyDescent="0.2">
      <c r="A51" s="205" t="s">
        <v>10</v>
      </c>
      <c r="B51" s="206"/>
      <c r="C51" s="206"/>
      <c r="D51" s="206"/>
      <c r="E51" s="206"/>
      <c r="F51" s="206"/>
      <c r="G51" s="206"/>
      <c r="H51" s="206"/>
      <c r="I51" s="206"/>
      <c r="J51" s="206"/>
      <c r="K51" s="206"/>
      <c r="L51" s="206"/>
      <c r="M51" s="206"/>
      <c r="N51" s="206"/>
      <c r="O51" s="206"/>
      <c r="P51" s="207"/>
    </row>
    <row r="52" spans="1:16" s="57" customFormat="1" ht="83.45" customHeight="1" x14ac:dyDescent="0.2">
      <c r="A52" s="65">
        <v>1</v>
      </c>
      <c r="B52" s="2" t="s">
        <v>107</v>
      </c>
      <c r="C52" s="8">
        <v>330455.8</v>
      </c>
      <c r="D52" s="3"/>
      <c r="E52" s="8"/>
      <c r="F52" s="8"/>
      <c r="G52" s="43"/>
      <c r="H52" s="3" t="s">
        <v>7</v>
      </c>
      <c r="I52" s="90" t="s">
        <v>112</v>
      </c>
      <c r="J52" s="90" t="s">
        <v>167</v>
      </c>
      <c r="K52" s="90" t="s">
        <v>167</v>
      </c>
      <c r="L52" s="103" t="s">
        <v>168</v>
      </c>
      <c r="M52" s="103" t="s">
        <v>169</v>
      </c>
      <c r="N52" s="167" t="s">
        <v>170</v>
      </c>
      <c r="O52" s="100" t="s">
        <v>51</v>
      </c>
      <c r="P52" s="89"/>
    </row>
    <row r="53" spans="1:16" s="57" customFormat="1" ht="15" customHeight="1" x14ac:dyDescent="0.2">
      <c r="A53" s="19">
        <v>1</v>
      </c>
      <c r="B53" s="19" t="s">
        <v>14</v>
      </c>
      <c r="C53" s="20">
        <f>C52</f>
        <v>330455.8</v>
      </c>
      <c r="D53" s="20"/>
      <c r="E53" s="20">
        <f t="shared" ref="E53:F53" si="0">E52</f>
        <v>0</v>
      </c>
      <c r="F53" s="20">
        <f t="shared" si="0"/>
        <v>0</v>
      </c>
      <c r="G53" s="34"/>
      <c r="H53" s="34"/>
      <c r="I53" s="38"/>
      <c r="J53" s="38"/>
      <c r="K53" s="38"/>
      <c r="L53" s="38"/>
      <c r="M53" s="38"/>
      <c r="N53" s="35"/>
      <c r="O53" s="33"/>
      <c r="P53" s="33"/>
    </row>
    <row r="54" spans="1:16" s="18" customFormat="1" ht="15" customHeight="1" x14ac:dyDescent="0.2">
      <c r="A54" s="41">
        <f>A23+A44+A49+A53</f>
        <v>28</v>
      </c>
      <c r="B54" s="41" t="s">
        <v>24</v>
      </c>
      <c r="C54" s="42">
        <f>C23+C44+C49+C53</f>
        <v>3858938.3999999994</v>
      </c>
      <c r="D54" s="42"/>
      <c r="E54" s="42">
        <f>E23+E44+E49+E53</f>
        <v>45400</v>
      </c>
      <c r="F54" s="42">
        <f>F23+F44+F49+F53</f>
        <v>4600</v>
      </c>
      <c r="G54" s="41"/>
      <c r="H54" s="41"/>
      <c r="I54" s="41"/>
      <c r="J54" s="41"/>
      <c r="K54" s="41"/>
      <c r="L54" s="41"/>
      <c r="M54" s="41"/>
      <c r="N54" s="41"/>
      <c r="O54" s="41"/>
      <c r="P54" s="41"/>
    </row>
    <row r="55" spans="1:16" s="66" customFormat="1" ht="12.75" customHeight="1" x14ac:dyDescent="0.2">
      <c r="A55" s="218" t="s">
        <v>46</v>
      </c>
      <c r="B55" s="219"/>
      <c r="C55" s="219"/>
      <c r="D55" s="219"/>
      <c r="E55" s="219"/>
      <c r="F55" s="219"/>
      <c r="G55" s="219"/>
      <c r="H55" s="219"/>
      <c r="I55" s="219"/>
      <c r="J55" s="219"/>
      <c r="K55" s="219"/>
      <c r="L55" s="219"/>
      <c r="M55" s="219"/>
      <c r="N55" s="219"/>
      <c r="O55" s="219"/>
      <c r="P55" s="220"/>
    </row>
    <row r="56" spans="1:16" ht="12.75" customHeight="1" x14ac:dyDescent="0.2">
      <c r="A56" s="216" t="s">
        <v>10</v>
      </c>
      <c r="B56" s="217"/>
      <c r="C56" s="217"/>
      <c r="D56" s="206"/>
      <c r="E56" s="206"/>
      <c r="F56" s="206"/>
      <c r="G56" s="206"/>
      <c r="H56" s="217"/>
      <c r="I56" s="217"/>
      <c r="J56" s="217"/>
      <c r="K56" s="217"/>
      <c r="L56" s="217"/>
      <c r="M56" s="217"/>
      <c r="N56" s="206"/>
      <c r="O56" s="206"/>
      <c r="P56" s="207"/>
    </row>
    <row r="57" spans="1:16" s="57" customFormat="1" ht="48.6" customHeight="1" x14ac:dyDescent="0.2">
      <c r="A57" s="65">
        <v>1</v>
      </c>
      <c r="B57" s="144" t="s">
        <v>137</v>
      </c>
      <c r="C57" s="107">
        <v>150000</v>
      </c>
      <c r="D57" s="145"/>
      <c r="E57" s="107"/>
      <c r="F57" s="146"/>
      <c r="G57" s="147"/>
      <c r="H57" s="154" t="s">
        <v>7</v>
      </c>
      <c r="I57" s="90"/>
      <c r="J57" s="90" t="s">
        <v>142</v>
      </c>
      <c r="K57" s="149"/>
      <c r="L57" s="90" t="s">
        <v>68</v>
      </c>
      <c r="M57" s="90" t="s">
        <v>69</v>
      </c>
      <c r="N57" s="167" t="s">
        <v>80</v>
      </c>
      <c r="O57" s="150" t="s">
        <v>51</v>
      </c>
      <c r="P57" s="151"/>
    </row>
    <row r="58" spans="1:16" s="66" customFormat="1" ht="43.9" customHeight="1" x14ac:dyDescent="0.2">
      <c r="A58" s="65">
        <v>2</v>
      </c>
      <c r="B58" s="144" t="s">
        <v>138</v>
      </c>
      <c r="C58" s="107">
        <v>100000</v>
      </c>
      <c r="D58" s="145"/>
      <c r="E58" s="152"/>
      <c r="F58" s="146"/>
      <c r="G58" s="147"/>
      <c r="H58" s="154" t="s">
        <v>9</v>
      </c>
      <c r="I58" s="90"/>
      <c r="J58" s="90" t="s">
        <v>143</v>
      </c>
      <c r="K58" s="149"/>
      <c r="L58" s="90" t="s">
        <v>66</v>
      </c>
      <c r="M58" s="90" t="s">
        <v>64</v>
      </c>
      <c r="N58" s="167" t="s">
        <v>80</v>
      </c>
      <c r="O58" s="150" t="s">
        <v>51</v>
      </c>
      <c r="P58" s="151"/>
    </row>
    <row r="59" spans="1:16" s="66" customFormat="1" ht="70.5" customHeight="1" x14ac:dyDescent="0.2">
      <c r="A59" s="65">
        <v>3</v>
      </c>
      <c r="B59" s="153" t="s">
        <v>139</v>
      </c>
      <c r="C59" s="107">
        <v>70000</v>
      </c>
      <c r="D59" s="145"/>
      <c r="E59" s="152"/>
      <c r="F59" s="146"/>
      <c r="G59" s="147"/>
      <c r="H59" s="154" t="s">
        <v>9</v>
      </c>
      <c r="I59" s="90"/>
      <c r="J59" s="90" t="s">
        <v>113</v>
      </c>
      <c r="K59" s="149"/>
      <c r="L59" s="90" t="s">
        <v>63</v>
      </c>
      <c r="M59" s="90" t="s">
        <v>64</v>
      </c>
      <c r="N59" s="167" t="s">
        <v>163</v>
      </c>
      <c r="O59" s="150" t="s">
        <v>51</v>
      </c>
      <c r="P59" s="151"/>
    </row>
    <row r="60" spans="1:16" s="66" customFormat="1" ht="59.45" customHeight="1" x14ac:dyDescent="0.2">
      <c r="A60" s="65">
        <v>4</v>
      </c>
      <c r="B60" s="153" t="s">
        <v>140</v>
      </c>
      <c r="C60" s="107">
        <v>140000</v>
      </c>
      <c r="D60" s="145"/>
      <c r="E60" s="152"/>
      <c r="F60" s="146"/>
      <c r="G60" s="147"/>
      <c r="H60" s="185" t="s">
        <v>7</v>
      </c>
      <c r="I60" s="90"/>
      <c r="J60" s="90" t="s">
        <v>134</v>
      </c>
      <c r="K60" s="149"/>
      <c r="L60" s="90" t="s">
        <v>70</v>
      </c>
      <c r="M60" s="90" t="s">
        <v>64</v>
      </c>
      <c r="N60" s="167" t="s">
        <v>80</v>
      </c>
      <c r="O60" s="150" t="s">
        <v>51</v>
      </c>
      <c r="P60" s="151"/>
    </row>
    <row r="61" spans="1:16" s="66" customFormat="1" ht="70.5" customHeight="1" x14ac:dyDescent="0.2">
      <c r="A61" s="179">
        <v>5</v>
      </c>
      <c r="B61" s="181" t="s">
        <v>141</v>
      </c>
      <c r="C61" s="107">
        <v>350000</v>
      </c>
      <c r="D61" s="182"/>
      <c r="E61" s="183"/>
      <c r="F61" s="184"/>
      <c r="G61" s="147"/>
      <c r="H61" s="185" t="s">
        <v>7</v>
      </c>
      <c r="I61" s="176"/>
      <c r="J61" s="90" t="s">
        <v>115</v>
      </c>
      <c r="K61" s="186"/>
      <c r="L61" s="176"/>
      <c r="M61" s="176"/>
      <c r="N61" s="167" t="s">
        <v>163</v>
      </c>
      <c r="O61" s="150"/>
      <c r="P61" s="151"/>
    </row>
    <row r="62" spans="1:16" ht="15" customHeight="1" x14ac:dyDescent="0.2">
      <c r="A62" s="83">
        <v>5</v>
      </c>
      <c r="B62" s="84" t="s">
        <v>53</v>
      </c>
      <c r="C62" s="132">
        <f>SUM(C57:C61)</f>
        <v>810000</v>
      </c>
      <c r="D62" s="132"/>
      <c r="E62" s="132">
        <f>SUM(E57:E60)</f>
        <v>0</v>
      </c>
      <c r="F62" s="132">
        <f>SUM(F57:F60)</f>
        <v>0</v>
      </c>
      <c r="G62" s="5"/>
      <c r="H62" s="86"/>
      <c r="I62" s="87"/>
      <c r="J62" s="87"/>
      <c r="K62" s="87"/>
      <c r="L62" s="87"/>
      <c r="M62" s="87"/>
      <c r="N62" s="5"/>
      <c r="O62" s="31"/>
      <c r="P62" s="31"/>
    </row>
    <row r="63" spans="1:16" ht="12.75" customHeight="1" x14ac:dyDescent="0.2">
      <c r="A63" s="227" t="s">
        <v>8</v>
      </c>
      <c r="B63" s="227"/>
      <c r="C63" s="228"/>
      <c r="D63" s="228"/>
      <c r="E63" s="228"/>
      <c r="F63" s="228"/>
      <c r="G63" s="228"/>
      <c r="H63" s="227"/>
      <c r="I63" s="227"/>
      <c r="J63" s="227"/>
      <c r="K63" s="228"/>
      <c r="L63" s="228"/>
      <c r="M63" s="228"/>
      <c r="N63" s="228"/>
      <c r="O63" s="228"/>
      <c r="P63" s="229"/>
    </row>
    <row r="64" spans="1:16" ht="76.150000000000006" customHeight="1" x14ac:dyDescent="0.2">
      <c r="A64" s="65">
        <v>1</v>
      </c>
      <c r="B64" s="153" t="s">
        <v>144</v>
      </c>
      <c r="C64" s="155">
        <v>25000</v>
      </c>
      <c r="D64" s="156"/>
      <c r="E64" s="155">
        <v>25000</v>
      </c>
      <c r="F64" s="146">
        <f>C64-E64</f>
        <v>0</v>
      </c>
      <c r="G64" s="147" t="s">
        <v>177</v>
      </c>
      <c r="H64" s="148" t="s">
        <v>9</v>
      </c>
      <c r="I64" s="90" t="s">
        <v>166</v>
      </c>
      <c r="J64" s="90" t="s">
        <v>113</v>
      </c>
      <c r="K64" s="149"/>
      <c r="L64" s="90" t="s">
        <v>124</v>
      </c>
      <c r="M64" s="90" t="s">
        <v>67</v>
      </c>
      <c r="N64" s="167" t="s">
        <v>176</v>
      </c>
      <c r="O64" s="148" t="s">
        <v>51</v>
      </c>
      <c r="P64" s="157"/>
    </row>
    <row r="65" spans="1:16" s="66" customFormat="1" ht="67.900000000000006" customHeight="1" x14ac:dyDescent="0.2">
      <c r="A65" s="65">
        <v>2</v>
      </c>
      <c r="B65" s="153" t="s">
        <v>145</v>
      </c>
      <c r="C65" s="155">
        <v>195000</v>
      </c>
      <c r="D65" s="156"/>
      <c r="E65" s="152"/>
      <c r="F65" s="146"/>
      <c r="G65" s="147"/>
      <c r="H65" s="185" t="s">
        <v>7</v>
      </c>
      <c r="I65" s="90" t="s">
        <v>166</v>
      </c>
      <c r="J65" s="90" t="s">
        <v>113</v>
      </c>
      <c r="K65" s="90" t="s">
        <v>113</v>
      </c>
      <c r="L65" s="90" t="s">
        <v>120</v>
      </c>
      <c r="M65" s="90" t="s">
        <v>71</v>
      </c>
      <c r="N65" s="167" t="s">
        <v>165</v>
      </c>
      <c r="O65" s="148"/>
      <c r="P65" s="157"/>
    </row>
    <row r="66" spans="1:16" ht="74.45" customHeight="1" x14ac:dyDescent="0.2">
      <c r="A66" s="65">
        <v>3</v>
      </c>
      <c r="B66" s="153" t="s">
        <v>146</v>
      </c>
      <c r="C66" s="155">
        <v>40000</v>
      </c>
      <c r="D66" s="158"/>
      <c r="E66" s="152"/>
      <c r="F66" s="107"/>
      <c r="G66" s="159"/>
      <c r="H66" s="160" t="s">
        <v>9</v>
      </c>
      <c r="I66" s="90"/>
      <c r="J66" s="90" t="s">
        <v>117</v>
      </c>
      <c r="K66" s="149"/>
      <c r="L66" s="90"/>
      <c r="M66" s="90"/>
      <c r="N66" s="167" t="s">
        <v>163</v>
      </c>
      <c r="O66" s="160" t="s">
        <v>51</v>
      </c>
      <c r="P66" s="157"/>
    </row>
    <row r="67" spans="1:16" s="93" customFormat="1" ht="15" x14ac:dyDescent="0.25">
      <c r="A67" s="83">
        <v>3</v>
      </c>
      <c r="B67" s="84" t="s">
        <v>23</v>
      </c>
      <c r="C67" s="9">
        <f>C64+C65+C66</f>
        <v>260000</v>
      </c>
      <c r="D67" s="9"/>
      <c r="E67" s="9">
        <f t="shared" ref="E67:F67" si="1">E64+E66</f>
        <v>25000</v>
      </c>
      <c r="F67" s="9">
        <f t="shared" si="1"/>
        <v>0</v>
      </c>
      <c r="G67" s="9"/>
      <c r="H67" s="86"/>
      <c r="I67" s="87"/>
      <c r="J67" s="87"/>
      <c r="K67" s="87"/>
      <c r="L67" s="87"/>
      <c r="M67" s="87"/>
      <c r="N67" s="4"/>
      <c r="O67" s="4"/>
      <c r="P67" s="4"/>
    </row>
    <row r="68" spans="1:16" ht="18" customHeight="1" x14ac:dyDescent="0.2">
      <c r="A68" s="19">
        <f>A62+A67</f>
        <v>8</v>
      </c>
      <c r="B68" s="19" t="s">
        <v>14</v>
      </c>
      <c r="C68" s="20">
        <f>C62+C67</f>
        <v>1070000</v>
      </c>
      <c r="D68" s="20"/>
      <c r="E68" s="20">
        <f t="shared" ref="E68:F68" si="2">E62+E67</f>
        <v>25000</v>
      </c>
      <c r="F68" s="20">
        <f t="shared" si="2"/>
        <v>0</v>
      </c>
      <c r="G68" s="21"/>
      <c r="H68" s="19"/>
      <c r="I68" s="38"/>
      <c r="J68" s="38"/>
      <c r="K68" s="38"/>
      <c r="L68" s="38"/>
      <c r="M68" s="38"/>
      <c r="N68" s="22"/>
      <c r="O68" s="33"/>
      <c r="P68" s="33"/>
    </row>
    <row r="69" spans="1:16" ht="12.75" customHeight="1" x14ac:dyDescent="0.2">
      <c r="A69" s="218" t="s">
        <v>17</v>
      </c>
      <c r="B69" s="219"/>
      <c r="C69" s="219"/>
      <c r="D69" s="219"/>
      <c r="E69" s="219"/>
      <c r="F69" s="219"/>
      <c r="G69" s="219"/>
      <c r="H69" s="219"/>
      <c r="I69" s="219"/>
      <c r="J69" s="219"/>
      <c r="K69" s="219"/>
      <c r="L69" s="219"/>
      <c r="M69" s="219"/>
      <c r="N69" s="219"/>
      <c r="O69" s="219"/>
      <c r="P69" s="220"/>
    </row>
    <row r="70" spans="1:16" ht="12.75" customHeight="1" x14ac:dyDescent="0.2">
      <c r="A70" s="205" t="s">
        <v>10</v>
      </c>
      <c r="B70" s="206"/>
      <c r="C70" s="206"/>
      <c r="D70" s="206"/>
      <c r="E70" s="206"/>
      <c r="F70" s="206"/>
      <c r="G70" s="206"/>
      <c r="H70" s="206"/>
      <c r="I70" s="206"/>
      <c r="J70" s="206"/>
      <c r="K70" s="206"/>
      <c r="L70" s="206"/>
      <c r="M70" s="206"/>
      <c r="N70" s="206"/>
      <c r="O70" s="206"/>
      <c r="P70" s="207"/>
    </row>
    <row r="71" spans="1:16" s="94" customFormat="1" ht="67.5" customHeight="1" x14ac:dyDescent="0.2">
      <c r="A71" s="65">
        <v>1</v>
      </c>
      <c r="B71" s="2" t="s">
        <v>129</v>
      </c>
      <c r="C71" s="8">
        <v>81500</v>
      </c>
      <c r="D71" s="110"/>
      <c r="E71" s="161"/>
      <c r="F71" s="161"/>
      <c r="G71" s="97"/>
      <c r="H71" s="127" t="s">
        <v>9</v>
      </c>
      <c r="I71" s="90"/>
      <c r="J71" s="90" t="s">
        <v>134</v>
      </c>
      <c r="K71" s="63" t="s">
        <v>60</v>
      </c>
      <c r="L71" s="90" t="s">
        <v>72</v>
      </c>
      <c r="M71" s="90" t="s">
        <v>73</v>
      </c>
      <c r="N71" s="167" t="s">
        <v>80</v>
      </c>
      <c r="O71" s="74" t="s">
        <v>51</v>
      </c>
      <c r="P71" s="74"/>
    </row>
    <row r="72" spans="1:16" s="94" customFormat="1" ht="123.6" customHeight="1" x14ac:dyDescent="0.2">
      <c r="A72" s="65">
        <v>2</v>
      </c>
      <c r="B72" s="162" t="s">
        <v>130</v>
      </c>
      <c r="C72" s="8">
        <v>153000</v>
      </c>
      <c r="D72" s="110"/>
      <c r="E72" s="95"/>
      <c r="F72" s="161"/>
      <c r="G72" s="128"/>
      <c r="H72" s="127" t="s">
        <v>7</v>
      </c>
      <c r="I72" s="90"/>
      <c r="J72" s="90" t="s">
        <v>135</v>
      </c>
      <c r="K72" s="63" t="s">
        <v>60</v>
      </c>
      <c r="L72" s="90" t="s">
        <v>74</v>
      </c>
      <c r="M72" s="90" t="s">
        <v>75</v>
      </c>
      <c r="N72" s="167" t="s">
        <v>80</v>
      </c>
      <c r="O72" s="74" t="s">
        <v>51</v>
      </c>
      <c r="P72" s="74"/>
    </row>
    <row r="73" spans="1:16" s="94" customFormat="1" ht="38.450000000000003" customHeight="1" x14ac:dyDescent="0.2">
      <c r="A73" s="65">
        <v>3</v>
      </c>
      <c r="B73" s="162" t="s">
        <v>131</v>
      </c>
      <c r="C73" s="8">
        <v>24482.9</v>
      </c>
      <c r="D73" s="110"/>
      <c r="E73" s="163"/>
      <c r="F73" s="161"/>
      <c r="G73" s="97"/>
      <c r="H73" s="127" t="s">
        <v>9</v>
      </c>
      <c r="I73" s="90"/>
      <c r="J73" s="90" t="s">
        <v>109</v>
      </c>
      <c r="K73" s="63" t="s">
        <v>60</v>
      </c>
      <c r="L73" s="90" t="s">
        <v>76</v>
      </c>
      <c r="M73" s="90" t="s">
        <v>77</v>
      </c>
      <c r="N73" s="167" t="s">
        <v>80</v>
      </c>
      <c r="O73" s="74" t="s">
        <v>51</v>
      </c>
      <c r="P73" s="74"/>
    </row>
    <row r="74" spans="1:16" s="94" customFormat="1" ht="102" x14ac:dyDescent="0.2">
      <c r="A74" s="65">
        <v>4</v>
      </c>
      <c r="B74" s="162" t="s">
        <v>132</v>
      </c>
      <c r="C74" s="164">
        <v>193553.7</v>
      </c>
      <c r="D74" s="110"/>
      <c r="E74" s="163"/>
      <c r="F74" s="161"/>
      <c r="G74" s="97"/>
      <c r="H74" s="127" t="s">
        <v>7</v>
      </c>
      <c r="I74" s="90"/>
      <c r="J74" s="90" t="s">
        <v>120</v>
      </c>
      <c r="K74" s="63"/>
      <c r="L74" s="90" t="s">
        <v>78</v>
      </c>
      <c r="M74" s="90" t="s">
        <v>79</v>
      </c>
      <c r="N74" s="167" t="s">
        <v>80</v>
      </c>
      <c r="O74" s="74" t="s">
        <v>51</v>
      </c>
      <c r="P74" s="74"/>
    </row>
    <row r="75" spans="1:16" s="94" customFormat="1" ht="110.45" customHeight="1" x14ac:dyDescent="0.2">
      <c r="A75" s="65">
        <v>5</v>
      </c>
      <c r="B75" s="129" t="s">
        <v>133</v>
      </c>
      <c r="C75" s="8">
        <v>91387.4</v>
      </c>
      <c r="D75" s="110"/>
      <c r="E75" s="163"/>
      <c r="F75" s="161"/>
      <c r="G75" s="97"/>
      <c r="H75" s="127" t="s">
        <v>9</v>
      </c>
      <c r="I75" s="90"/>
      <c r="J75" s="90" t="s">
        <v>136</v>
      </c>
      <c r="K75" s="63"/>
      <c r="L75" s="90" t="s">
        <v>69</v>
      </c>
      <c r="M75" s="90" t="s">
        <v>75</v>
      </c>
      <c r="N75" s="167" t="s">
        <v>80</v>
      </c>
      <c r="O75" s="74" t="s">
        <v>51</v>
      </c>
      <c r="P75" s="74"/>
    </row>
    <row r="76" spans="1:16" s="93" customFormat="1" ht="16.149999999999999" customHeight="1" x14ac:dyDescent="0.25">
      <c r="A76" s="4">
        <v>5</v>
      </c>
      <c r="B76" s="7" t="s">
        <v>23</v>
      </c>
      <c r="C76" s="165">
        <f>C71+C72+C73+C74+C75</f>
        <v>543924</v>
      </c>
      <c r="D76" s="165"/>
      <c r="E76" s="165"/>
      <c r="F76" s="165"/>
      <c r="G76" s="67"/>
      <c r="H76" s="5"/>
      <c r="I76" s="39"/>
      <c r="J76" s="39"/>
      <c r="K76" s="39"/>
      <c r="L76" s="39"/>
      <c r="M76" s="39"/>
      <c r="N76" s="4"/>
      <c r="O76" s="4"/>
      <c r="P76" s="4"/>
    </row>
    <row r="77" spans="1:16" ht="19.5" customHeight="1" x14ac:dyDescent="0.2">
      <c r="A77" s="19">
        <v>5</v>
      </c>
      <c r="B77" s="19" t="s">
        <v>14</v>
      </c>
      <c r="C77" s="20">
        <f>C76</f>
        <v>543924</v>
      </c>
      <c r="D77" s="20"/>
      <c r="E77" s="20"/>
      <c r="F77" s="20"/>
      <c r="G77" s="21"/>
      <c r="H77" s="19"/>
      <c r="I77" s="38"/>
      <c r="J77" s="38"/>
      <c r="K77" s="38"/>
      <c r="L77" s="38"/>
      <c r="M77" s="38"/>
      <c r="N77" s="22"/>
      <c r="O77" s="96"/>
      <c r="P77" s="96"/>
    </row>
    <row r="78" spans="1:16" ht="12.75" customHeight="1" x14ac:dyDescent="0.2">
      <c r="A78" s="218" t="s">
        <v>48</v>
      </c>
      <c r="B78" s="219"/>
      <c r="C78" s="219"/>
      <c r="D78" s="219"/>
      <c r="E78" s="219"/>
      <c r="F78" s="219"/>
      <c r="G78" s="219"/>
      <c r="H78" s="219"/>
      <c r="I78" s="219"/>
      <c r="J78" s="219"/>
      <c r="K78" s="219"/>
      <c r="L78" s="219"/>
      <c r="M78" s="219"/>
      <c r="N78" s="219"/>
      <c r="O78" s="219"/>
      <c r="P78" s="220"/>
    </row>
    <row r="79" spans="1:16" ht="15" customHeight="1" x14ac:dyDescent="0.2">
      <c r="A79" s="205" t="s">
        <v>10</v>
      </c>
      <c r="B79" s="206"/>
      <c r="C79" s="206"/>
      <c r="D79" s="206"/>
      <c r="E79" s="206"/>
      <c r="F79" s="206"/>
      <c r="G79" s="206"/>
      <c r="H79" s="206"/>
      <c r="I79" s="206"/>
      <c r="J79" s="206"/>
      <c r="K79" s="206"/>
      <c r="L79" s="206"/>
      <c r="M79" s="206"/>
      <c r="N79" s="206"/>
      <c r="O79" s="206"/>
      <c r="P79" s="207"/>
    </row>
    <row r="80" spans="1:16" s="66" customFormat="1" ht="49.15" customHeight="1" x14ac:dyDescent="0.2">
      <c r="A80" s="64">
        <v>1</v>
      </c>
      <c r="B80" s="166" t="s">
        <v>126</v>
      </c>
      <c r="C80" s="130">
        <v>100000</v>
      </c>
      <c r="D80" s="3"/>
      <c r="E80" s="95"/>
      <c r="F80" s="97"/>
      <c r="G80" s="43"/>
      <c r="H80" s="127" t="s">
        <v>9</v>
      </c>
      <c r="I80" s="90"/>
      <c r="J80" s="90" t="s">
        <v>114</v>
      </c>
      <c r="K80" s="63"/>
      <c r="L80" s="90" t="s">
        <v>62</v>
      </c>
      <c r="M80" s="90" t="s">
        <v>64</v>
      </c>
      <c r="N80" s="167" t="s">
        <v>163</v>
      </c>
      <c r="O80" s="74" t="s">
        <v>51</v>
      </c>
      <c r="P80" s="74"/>
    </row>
    <row r="81" spans="1:16" s="66" customFormat="1" ht="102" x14ac:dyDescent="0.2">
      <c r="A81" s="64">
        <v>2</v>
      </c>
      <c r="B81" s="166" t="s">
        <v>127</v>
      </c>
      <c r="C81" s="130">
        <v>38500</v>
      </c>
      <c r="D81" s="3"/>
      <c r="E81" s="95"/>
      <c r="F81" s="97"/>
      <c r="G81" s="43"/>
      <c r="H81" s="127" t="s">
        <v>9</v>
      </c>
      <c r="I81" s="90"/>
      <c r="J81" s="90" t="s">
        <v>114</v>
      </c>
      <c r="K81" s="63"/>
      <c r="L81" s="90"/>
      <c r="M81" s="90"/>
      <c r="N81" s="167" t="s">
        <v>163</v>
      </c>
      <c r="O81" s="74"/>
      <c r="P81" s="74"/>
    </row>
    <row r="82" spans="1:16" s="66" customFormat="1" ht="85.5" customHeight="1" x14ac:dyDescent="0.2">
      <c r="A82" s="64">
        <v>3</v>
      </c>
      <c r="B82" s="166" t="s">
        <v>128</v>
      </c>
      <c r="C82" s="130">
        <v>34600</v>
      </c>
      <c r="D82" s="3"/>
      <c r="E82" s="97"/>
      <c r="F82" s="97"/>
      <c r="G82" s="97"/>
      <c r="H82" s="127" t="s">
        <v>9</v>
      </c>
      <c r="I82" s="90"/>
      <c r="J82" s="90" t="s">
        <v>114</v>
      </c>
      <c r="K82" s="63"/>
      <c r="L82" s="90" t="s">
        <v>62</v>
      </c>
      <c r="M82" s="90" t="s">
        <v>64</v>
      </c>
      <c r="N82" s="167" t="s">
        <v>163</v>
      </c>
      <c r="O82" s="74" t="s">
        <v>51</v>
      </c>
      <c r="P82" s="74"/>
    </row>
    <row r="83" spans="1:16" ht="18" customHeight="1" x14ac:dyDescent="0.2">
      <c r="A83" s="32">
        <v>3</v>
      </c>
      <c r="B83" s="19" t="s">
        <v>14</v>
      </c>
      <c r="C83" s="20">
        <f>C80+C81+C82</f>
        <v>173100</v>
      </c>
      <c r="D83" s="20"/>
      <c r="E83" s="20"/>
      <c r="F83" s="20"/>
      <c r="G83" s="71"/>
      <c r="H83" s="32"/>
      <c r="I83" s="72"/>
      <c r="J83" s="72"/>
      <c r="K83" s="72"/>
      <c r="L83" s="72"/>
      <c r="M83" s="72"/>
      <c r="N83" s="73"/>
      <c r="O83" s="33"/>
      <c r="P83" s="33"/>
    </row>
    <row r="84" spans="1:16" s="18" customFormat="1" ht="15" customHeight="1" x14ac:dyDescent="0.2">
      <c r="A84" s="41">
        <f>A54+A68+A77+A83</f>
        <v>44</v>
      </c>
      <c r="B84" s="41" t="s">
        <v>24</v>
      </c>
      <c r="C84" s="42">
        <f>C54+C68+C77+C83</f>
        <v>5645962.3999999994</v>
      </c>
      <c r="D84" s="42"/>
      <c r="E84" s="42"/>
      <c r="F84" s="42"/>
      <c r="G84" s="41"/>
      <c r="H84" s="41"/>
      <c r="I84" s="41"/>
      <c r="J84" s="41"/>
      <c r="K84" s="41"/>
      <c r="L84" s="41"/>
      <c r="M84" s="41"/>
      <c r="N84" s="41"/>
      <c r="O84" s="41"/>
      <c r="P84" s="41"/>
    </row>
    <row r="85" spans="1:16" ht="19.899999999999999" customHeight="1" x14ac:dyDescent="0.2">
      <c r="A85" s="68"/>
      <c r="B85" s="98"/>
      <c r="C85" s="11" t="s">
        <v>47</v>
      </c>
      <c r="H85" s="68"/>
      <c r="N85" s="66"/>
    </row>
    <row r="86" spans="1:16" ht="39" customHeight="1" x14ac:dyDescent="0.2">
      <c r="A86" s="68"/>
      <c r="B86" s="98"/>
      <c r="C86" s="215"/>
      <c r="D86" s="215"/>
      <c r="E86" s="215"/>
      <c r="F86" s="215"/>
      <c r="G86" s="215"/>
      <c r="H86" s="215"/>
      <c r="I86" s="215"/>
      <c r="J86" s="215"/>
      <c r="K86" s="212"/>
      <c r="L86" s="212"/>
      <c r="N86" s="66"/>
    </row>
    <row r="87" spans="1:16" ht="26.45" customHeight="1" x14ac:dyDescent="0.2">
      <c r="A87" s="68"/>
      <c r="B87" s="98"/>
      <c r="C87" s="213"/>
      <c r="D87" s="214"/>
      <c r="E87" s="214"/>
      <c r="F87" s="214"/>
      <c r="G87" s="214"/>
      <c r="H87" s="214"/>
      <c r="I87" s="214"/>
      <c r="J87" s="214"/>
      <c r="K87" s="212"/>
      <c r="L87" s="212"/>
      <c r="N87" s="66"/>
    </row>
  </sheetData>
  <mergeCells count="36">
    <mergeCell ref="A14:P14"/>
    <mergeCell ref="A24:P24"/>
    <mergeCell ref="A25:P25"/>
    <mergeCell ref="A50:P50"/>
    <mergeCell ref="A41:P41"/>
    <mergeCell ref="A34:P34"/>
    <mergeCell ref="A55:P55"/>
    <mergeCell ref="A45:P45"/>
    <mergeCell ref="A46:P46"/>
    <mergeCell ref="A51:P51"/>
    <mergeCell ref="A63:P63"/>
    <mergeCell ref="K87:L87"/>
    <mergeCell ref="C87:J87"/>
    <mergeCell ref="C86:J86"/>
    <mergeCell ref="A56:P56"/>
    <mergeCell ref="K86:L86"/>
    <mergeCell ref="A79:P79"/>
    <mergeCell ref="A78:P78"/>
    <mergeCell ref="A69:P69"/>
    <mergeCell ref="A70:P70"/>
    <mergeCell ref="A6:P6"/>
    <mergeCell ref="G3:G4"/>
    <mergeCell ref="E3:E4"/>
    <mergeCell ref="F3:F4"/>
    <mergeCell ref="P3:P4"/>
    <mergeCell ref="O3:O4"/>
    <mergeCell ref="A5:P5"/>
    <mergeCell ref="B1:N1"/>
    <mergeCell ref="A3:A4"/>
    <mergeCell ref="B3:B4"/>
    <mergeCell ref="C3:C4"/>
    <mergeCell ref="D3:D4"/>
    <mergeCell ref="H3:H4"/>
    <mergeCell ref="I3:M3"/>
    <mergeCell ref="N3:N4"/>
    <mergeCell ref="N2:P2"/>
  </mergeCells>
  <pageMargins left="0.75" right="0.75" top="1.25" bottom="0.53" header="0" footer="0"/>
  <pageSetup paperSize="9" scale="70" orientation="landscape" verticalDpi="1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8" zoomScale="96" zoomScaleNormal="96" workbookViewId="0">
      <selection activeCell="T15" sqref="A14:T15"/>
    </sheetView>
  </sheetViews>
  <sheetFormatPr defaultColWidth="9.140625" defaultRowHeight="12.75" x14ac:dyDescent="0.2"/>
  <cols>
    <col min="1" max="1" width="3.42578125" style="10" customWidth="1"/>
    <col min="2" max="2" width="10.140625" style="6" customWidth="1"/>
    <col min="3" max="3" width="4.28515625" style="11" customWidth="1"/>
    <col min="4" max="4" width="14.28515625" style="12" customWidth="1"/>
    <col min="5" max="5" width="5.140625" style="28" customWidth="1"/>
    <col min="6" max="6" width="12.85546875" style="28" customWidth="1"/>
    <col min="7" max="7" width="4.5703125" style="12" customWidth="1"/>
    <col min="8" max="8" width="12.85546875" style="10" customWidth="1"/>
    <col min="9" max="9" width="5.85546875" style="40" customWidth="1"/>
    <col min="10" max="10" width="12.140625" style="40" customWidth="1"/>
    <col min="11" max="11" width="13.28515625" style="40" customWidth="1"/>
    <col min="12" max="12" width="9" style="40" customWidth="1"/>
    <col min="13" max="13" width="5.42578125" style="40" customWidth="1"/>
    <col min="14" max="14" width="10.7109375" style="23" customWidth="1"/>
    <col min="15" max="15" width="5.140625" style="30" customWidth="1"/>
    <col min="16" max="16" width="10.140625" style="30" customWidth="1"/>
    <col min="17" max="17" width="4.85546875" style="23" customWidth="1"/>
    <col min="18" max="18" width="7.5703125" style="23" customWidth="1"/>
    <col min="19" max="19" width="9.7109375" style="23" customWidth="1"/>
    <col min="20" max="20" width="8.85546875" style="57" customWidth="1"/>
    <col min="21" max="21" width="9.140625" style="23"/>
    <col min="22" max="22" width="12.85546875" style="23" bestFit="1" customWidth="1"/>
    <col min="23" max="16384" width="9.140625" style="23"/>
  </cols>
  <sheetData>
    <row r="1" spans="1:22" ht="29.25" customHeight="1" x14ac:dyDescent="0.2">
      <c r="A1" s="13"/>
      <c r="B1" s="235" t="s">
        <v>197</v>
      </c>
      <c r="C1" s="235"/>
      <c r="D1" s="235"/>
      <c r="E1" s="235"/>
      <c r="F1" s="235"/>
      <c r="G1" s="235"/>
      <c r="H1" s="235"/>
      <c r="I1" s="235"/>
      <c r="J1" s="235"/>
      <c r="K1" s="235"/>
      <c r="L1" s="235"/>
      <c r="M1" s="235"/>
      <c r="N1" s="235"/>
      <c r="O1" s="235"/>
      <c r="P1" s="235"/>
      <c r="Q1" s="235"/>
    </row>
    <row r="2" spans="1:22" ht="13.15" hidden="1" x14ac:dyDescent="0.25">
      <c r="A2" s="13"/>
      <c r="B2" s="14"/>
      <c r="C2" s="15"/>
      <c r="D2" s="16"/>
      <c r="E2" s="27"/>
      <c r="F2" s="27"/>
      <c r="G2" s="16"/>
      <c r="H2" s="17"/>
      <c r="I2" s="36"/>
      <c r="J2" s="36"/>
      <c r="K2" s="36"/>
      <c r="L2" s="36"/>
      <c r="M2" s="36"/>
      <c r="N2" s="24"/>
    </row>
    <row r="3" spans="1:22" ht="13.15" hidden="1" x14ac:dyDescent="0.25"/>
    <row r="4" spans="1:22" ht="13.15" x14ac:dyDescent="0.25">
      <c r="R4" s="239" t="s">
        <v>195</v>
      </c>
      <c r="S4" s="240"/>
      <c r="T4" s="59"/>
    </row>
    <row r="5" spans="1:22" ht="37.5" customHeight="1" x14ac:dyDescent="0.2">
      <c r="A5" s="208" t="s">
        <v>0</v>
      </c>
      <c r="B5" s="208" t="s">
        <v>52</v>
      </c>
      <c r="C5" s="233" t="s">
        <v>81</v>
      </c>
      <c r="D5" s="233"/>
      <c r="E5" s="232" t="s">
        <v>29</v>
      </c>
      <c r="F5" s="232"/>
      <c r="G5" s="232"/>
      <c r="H5" s="232"/>
      <c r="I5" s="232"/>
      <c r="J5" s="232"/>
      <c r="K5" s="232"/>
      <c r="L5" s="232"/>
      <c r="M5" s="231" t="s">
        <v>36</v>
      </c>
      <c r="N5" s="231"/>
      <c r="O5" s="231"/>
      <c r="P5" s="231"/>
      <c r="Q5" s="231"/>
      <c r="R5" s="231"/>
      <c r="S5" s="208" t="s">
        <v>40</v>
      </c>
      <c r="T5" s="236" t="s">
        <v>49</v>
      </c>
    </row>
    <row r="6" spans="1:22" ht="63" customHeight="1" x14ac:dyDescent="0.2">
      <c r="A6" s="208"/>
      <c r="B6" s="208"/>
      <c r="C6" s="233" t="s">
        <v>27</v>
      </c>
      <c r="D6" s="232" t="s">
        <v>28</v>
      </c>
      <c r="E6" s="232" t="s">
        <v>59</v>
      </c>
      <c r="F6" s="232"/>
      <c r="G6" s="232" t="s">
        <v>30</v>
      </c>
      <c r="H6" s="232"/>
      <c r="I6" s="231" t="s">
        <v>32</v>
      </c>
      <c r="J6" s="231"/>
      <c r="K6" s="231"/>
      <c r="L6" s="231"/>
      <c r="M6" s="231" t="s">
        <v>37</v>
      </c>
      <c r="N6" s="231"/>
      <c r="O6" s="208" t="s">
        <v>38</v>
      </c>
      <c r="P6" s="208"/>
      <c r="Q6" s="208" t="s">
        <v>39</v>
      </c>
      <c r="R6" s="208"/>
      <c r="S6" s="208"/>
      <c r="T6" s="237"/>
    </row>
    <row r="7" spans="1:22" ht="50.25" customHeight="1" x14ac:dyDescent="0.2">
      <c r="A7" s="208"/>
      <c r="B7" s="208"/>
      <c r="C7" s="233"/>
      <c r="D7" s="232"/>
      <c r="E7" s="75" t="s">
        <v>27</v>
      </c>
      <c r="F7" s="75" t="s">
        <v>28</v>
      </c>
      <c r="G7" s="75" t="s">
        <v>31</v>
      </c>
      <c r="H7" s="69" t="s">
        <v>28</v>
      </c>
      <c r="I7" s="75" t="s">
        <v>31</v>
      </c>
      <c r="J7" s="69" t="s">
        <v>34</v>
      </c>
      <c r="K7" s="76" t="s">
        <v>35</v>
      </c>
      <c r="L7" s="76" t="s">
        <v>18</v>
      </c>
      <c r="M7" s="75" t="s">
        <v>31</v>
      </c>
      <c r="N7" s="69" t="s">
        <v>28</v>
      </c>
      <c r="O7" s="75" t="s">
        <v>31</v>
      </c>
      <c r="P7" s="69" t="s">
        <v>28</v>
      </c>
      <c r="Q7" s="75" t="s">
        <v>31</v>
      </c>
      <c r="R7" s="69" t="s">
        <v>28</v>
      </c>
      <c r="S7" s="208"/>
      <c r="T7" s="238"/>
    </row>
    <row r="8" spans="1:22" ht="45" customHeight="1" x14ac:dyDescent="0.2">
      <c r="A8" s="69">
        <v>1</v>
      </c>
      <c r="B8" s="70" t="s">
        <v>41</v>
      </c>
      <c r="C8" s="77">
        <v>12</v>
      </c>
      <c r="D8" s="187">
        <v>1713154.17</v>
      </c>
      <c r="E8" s="55">
        <v>4</v>
      </c>
      <c r="F8" s="50">
        <v>449199.5</v>
      </c>
      <c r="G8" s="55">
        <v>2</v>
      </c>
      <c r="H8" s="112">
        <v>125000</v>
      </c>
      <c r="I8" s="55">
        <v>1</v>
      </c>
      <c r="J8" s="50">
        <v>50000</v>
      </c>
      <c r="K8" s="50">
        <v>45400</v>
      </c>
      <c r="L8" s="112">
        <f>J8-K8</f>
        <v>4600</v>
      </c>
      <c r="M8" s="55">
        <v>0</v>
      </c>
      <c r="N8" s="112">
        <v>0</v>
      </c>
      <c r="O8" s="55">
        <v>0</v>
      </c>
      <c r="P8" s="112">
        <v>0</v>
      </c>
      <c r="Q8" s="55">
        <v>0</v>
      </c>
      <c r="R8" s="112">
        <v>0</v>
      </c>
      <c r="S8" s="109">
        <v>7</v>
      </c>
      <c r="T8" s="55"/>
      <c r="V8" s="99"/>
    </row>
    <row r="9" spans="1:22" s="66" customFormat="1" ht="66" customHeight="1" x14ac:dyDescent="0.2">
      <c r="A9" s="101">
        <v>2</v>
      </c>
      <c r="B9" s="70" t="s">
        <v>57</v>
      </c>
      <c r="C9" s="77">
        <v>13</v>
      </c>
      <c r="D9" s="50">
        <v>1723327.9</v>
      </c>
      <c r="E9" s="55">
        <v>3</v>
      </c>
      <c r="F9" s="112">
        <v>436500</v>
      </c>
      <c r="G9" s="55">
        <v>1</v>
      </c>
      <c r="H9" s="112">
        <v>120000</v>
      </c>
      <c r="I9" s="55">
        <v>2</v>
      </c>
      <c r="J9" s="50">
        <v>87600</v>
      </c>
      <c r="K9" s="50">
        <v>75770.5</v>
      </c>
      <c r="L9" s="112">
        <f>J9-K9</f>
        <v>11829.5</v>
      </c>
      <c r="M9" s="55">
        <v>0</v>
      </c>
      <c r="N9" s="112">
        <v>0</v>
      </c>
      <c r="O9" s="55">
        <v>0</v>
      </c>
      <c r="P9" s="112">
        <v>0</v>
      </c>
      <c r="Q9" s="55">
        <v>0</v>
      </c>
      <c r="R9" s="112">
        <v>0</v>
      </c>
      <c r="S9" s="101">
        <v>6</v>
      </c>
      <c r="T9" s="55"/>
      <c r="V9" s="99"/>
    </row>
    <row r="10" spans="1:22" ht="82.5" customHeight="1" x14ac:dyDescent="0.2">
      <c r="A10" s="69">
        <v>3</v>
      </c>
      <c r="B10" s="70" t="s">
        <v>42</v>
      </c>
      <c r="C10" s="77">
        <v>2</v>
      </c>
      <c r="D10" s="50">
        <v>92000</v>
      </c>
      <c r="E10" s="77">
        <v>1</v>
      </c>
      <c r="F10" s="50">
        <v>47000</v>
      </c>
      <c r="G10" s="55">
        <v>0</v>
      </c>
      <c r="H10" s="112">
        <v>0</v>
      </c>
      <c r="I10" s="55">
        <v>0</v>
      </c>
      <c r="J10" s="112">
        <v>0</v>
      </c>
      <c r="K10" s="112">
        <v>0</v>
      </c>
      <c r="L10" s="112">
        <f>J10-K10</f>
        <v>0</v>
      </c>
      <c r="M10" s="55">
        <v>0</v>
      </c>
      <c r="N10" s="112">
        <v>0</v>
      </c>
      <c r="O10" s="55">
        <v>0</v>
      </c>
      <c r="P10" s="112">
        <v>0</v>
      </c>
      <c r="Q10" s="55">
        <v>0</v>
      </c>
      <c r="R10" s="112">
        <v>0</v>
      </c>
      <c r="S10" s="55">
        <v>1</v>
      </c>
      <c r="T10" s="55"/>
    </row>
    <row r="11" spans="1:22" s="66" customFormat="1" ht="45.75" customHeight="1" x14ac:dyDescent="0.2">
      <c r="A11" s="101">
        <v>4</v>
      </c>
      <c r="B11" s="70" t="s">
        <v>58</v>
      </c>
      <c r="C11" s="77">
        <v>1</v>
      </c>
      <c r="D11" s="50">
        <v>330455.8</v>
      </c>
      <c r="E11" s="77">
        <v>1</v>
      </c>
      <c r="F11" s="50">
        <v>330455.8</v>
      </c>
      <c r="G11" s="55">
        <v>0</v>
      </c>
      <c r="H11" s="112">
        <v>0</v>
      </c>
      <c r="I11" s="55">
        <v>0</v>
      </c>
      <c r="J11" s="112">
        <v>0</v>
      </c>
      <c r="K11" s="112">
        <v>0</v>
      </c>
      <c r="L11" s="50">
        <f>J11-K11</f>
        <v>0</v>
      </c>
      <c r="M11" s="55">
        <v>0</v>
      </c>
      <c r="N11" s="112">
        <v>0</v>
      </c>
      <c r="O11" s="55">
        <v>0</v>
      </c>
      <c r="P11" s="112">
        <v>0</v>
      </c>
      <c r="Q11" s="55"/>
      <c r="R11" s="50">
        <f>-R128</f>
        <v>0</v>
      </c>
      <c r="S11" s="55">
        <v>1</v>
      </c>
      <c r="T11" s="55"/>
    </row>
    <row r="12" spans="1:22" s="18" customFormat="1" ht="24" customHeight="1" x14ac:dyDescent="0.2">
      <c r="A12" s="78">
        <v>5</v>
      </c>
      <c r="B12" s="78" t="s">
        <v>23</v>
      </c>
      <c r="C12" s="79">
        <f t="shared" ref="C12:O12" si="0">SUM(C8:C11)</f>
        <v>28</v>
      </c>
      <c r="D12" s="80">
        <f t="shared" si="0"/>
        <v>3858937.8699999996</v>
      </c>
      <c r="E12" s="111">
        <f t="shared" si="0"/>
        <v>9</v>
      </c>
      <c r="F12" s="111">
        <f t="shared" si="0"/>
        <v>1263155.3</v>
      </c>
      <c r="G12" s="111">
        <f t="shared" si="0"/>
        <v>3</v>
      </c>
      <c r="H12" s="111">
        <f t="shared" si="0"/>
        <v>245000</v>
      </c>
      <c r="I12" s="111">
        <f t="shared" si="0"/>
        <v>3</v>
      </c>
      <c r="J12" s="111">
        <f t="shared" si="0"/>
        <v>137600</v>
      </c>
      <c r="K12" s="111">
        <f t="shared" si="0"/>
        <v>121170.5</v>
      </c>
      <c r="L12" s="111">
        <f t="shared" si="0"/>
        <v>16429.5</v>
      </c>
      <c r="M12" s="111">
        <f t="shared" si="0"/>
        <v>0</v>
      </c>
      <c r="N12" s="111">
        <f t="shared" si="0"/>
        <v>0</v>
      </c>
      <c r="O12" s="111">
        <f t="shared" si="0"/>
        <v>0</v>
      </c>
      <c r="P12" s="112">
        <v>0</v>
      </c>
      <c r="Q12" s="80">
        <f>SUM(Q8:Q11)</f>
        <v>0</v>
      </c>
      <c r="R12" s="80">
        <f>SUM(R8:R11)</f>
        <v>0</v>
      </c>
      <c r="S12" s="111">
        <f>SUM(S8:S11)</f>
        <v>15</v>
      </c>
      <c r="T12" s="79"/>
      <c r="V12" s="189"/>
    </row>
    <row r="13" spans="1:22" s="18" customFormat="1" ht="16.149999999999999" customHeight="1" x14ac:dyDescent="0.25">
      <c r="A13" s="104"/>
      <c r="B13" s="104"/>
      <c r="C13" s="105"/>
      <c r="D13" s="106"/>
      <c r="E13" s="106"/>
      <c r="F13" s="106"/>
      <c r="G13" s="106"/>
      <c r="H13" s="106"/>
      <c r="I13" s="106"/>
      <c r="J13" s="106"/>
      <c r="K13" s="106"/>
      <c r="L13" s="106"/>
      <c r="M13" s="106"/>
      <c r="N13" s="106"/>
      <c r="O13" s="106"/>
      <c r="P13" s="106"/>
      <c r="Q13" s="106"/>
      <c r="R13" s="106"/>
      <c r="S13" s="106"/>
      <c r="T13" s="105"/>
    </row>
    <row r="14" spans="1:22" ht="27" customHeight="1" x14ac:dyDescent="0.2">
      <c r="D14" s="215"/>
      <c r="E14" s="215"/>
      <c r="F14" s="215"/>
      <c r="G14" s="215"/>
      <c r="H14" s="215"/>
      <c r="I14" s="215"/>
      <c r="J14" s="215"/>
      <c r="K14" s="215"/>
      <c r="L14" s="212"/>
      <c r="M14" s="212"/>
      <c r="N14" s="212"/>
      <c r="O14" s="212"/>
      <c r="P14" s="212"/>
    </row>
    <row r="15" spans="1:22" ht="36.75" customHeight="1" x14ac:dyDescent="0.2">
      <c r="D15" s="213"/>
      <c r="E15" s="214"/>
      <c r="F15" s="214"/>
      <c r="G15" s="214"/>
      <c r="H15" s="214"/>
      <c r="I15" s="214"/>
      <c r="J15" s="214"/>
      <c r="K15" s="214"/>
      <c r="L15" s="234"/>
      <c r="M15" s="234"/>
      <c r="N15" s="234"/>
      <c r="O15" s="234"/>
      <c r="P15" s="234"/>
    </row>
  </sheetData>
  <mergeCells count="21">
    <mergeCell ref="T5:T7"/>
    <mergeCell ref="R4:S4"/>
    <mergeCell ref="L14:P14"/>
    <mergeCell ref="O6:P6"/>
    <mergeCell ref="Q6:R6"/>
    <mergeCell ref="M5:R5"/>
    <mergeCell ref="S5:S7"/>
    <mergeCell ref="M6:N6"/>
    <mergeCell ref="D14:K14"/>
    <mergeCell ref="L15:P15"/>
    <mergeCell ref="B1:Q1"/>
    <mergeCell ref="C6:C7"/>
    <mergeCell ref="B5:B7"/>
    <mergeCell ref="D15:K15"/>
    <mergeCell ref="A5:A7"/>
    <mergeCell ref="I6:L6"/>
    <mergeCell ref="E5:L5"/>
    <mergeCell ref="C5:D5"/>
    <mergeCell ref="E6:F6"/>
    <mergeCell ref="G6:H6"/>
    <mergeCell ref="D6:D7"/>
  </mergeCells>
  <pageMargins left="0.5" right="0.5" top="0.75" bottom="0.5" header="0" footer="0"/>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A9" zoomScale="82" zoomScaleNormal="82" workbookViewId="0">
      <selection activeCell="R16" sqref="A14:R16"/>
    </sheetView>
  </sheetViews>
  <sheetFormatPr defaultColWidth="9.140625" defaultRowHeight="12.75" x14ac:dyDescent="0.2"/>
  <cols>
    <col min="1" max="1" width="3.28515625" style="10" customWidth="1"/>
    <col min="2" max="2" width="18.42578125" style="6" customWidth="1"/>
    <col min="3" max="3" width="5.5703125" style="11" customWidth="1"/>
    <col min="4" max="4" width="12.28515625" style="12" customWidth="1"/>
    <col min="5" max="5" width="5.7109375" style="28" customWidth="1"/>
    <col min="6" max="6" width="11.28515625" style="28" customWidth="1"/>
    <col min="7" max="7" width="6.140625" style="12" customWidth="1"/>
    <col min="8" max="8" width="10.7109375" style="10" customWidth="1"/>
    <col min="9" max="9" width="5.5703125" style="40" customWidth="1"/>
    <col min="10" max="10" width="10.85546875" style="40" customWidth="1"/>
    <col min="11" max="11" width="11" style="40" customWidth="1"/>
    <col min="12" max="12" width="9.85546875" style="40" customWidth="1"/>
    <col min="13" max="13" width="5.5703125" style="40" customWidth="1"/>
    <col min="14" max="14" width="11" style="25" customWidth="1"/>
    <col min="15" max="15" width="5.85546875" style="30" customWidth="1"/>
    <col min="16" max="16" width="9.42578125" style="30" customWidth="1"/>
    <col min="17" max="17" width="5.5703125" style="25" customWidth="1"/>
    <col min="18" max="18" width="8.85546875" style="25" customWidth="1"/>
    <col min="19" max="19" width="9.140625" style="25"/>
    <col min="20" max="20" width="10.85546875" style="25" bestFit="1" customWidth="1"/>
    <col min="21" max="16384" width="9.140625" style="25"/>
  </cols>
  <sheetData>
    <row r="1" spans="1:23" ht="42" customHeight="1" x14ac:dyDescent="0.2">
      <c r="A1" s="13"/>
      <c r="B1" s="235" t="s">
        <v>179</v>
      </c>
      <c r="C1" s="235"/>
      <c r="D1" s="235"/>
      <c r="E1" s="235"/>
      <c r="F1" s="235"/>
      <c r="G1" s="235"/>
      <c r="H1" s="235"/>
      <c r="I1" s="235"/>
      <c r="J1" s="235"/>
      <c r="K1" s="235"/>
      <c r="L1" s="235"/>
      <c r="M1" s="235"/>
      <c r="N1" s="235"/>
      <c r="O1" s="235"/>
      <c r="P1" s="235"/>
    </row>
    <row r="2" spans="1:23" ht="13.15" x14ac:dyDescent="0.25">
      <c r="A2" s="13"/>
      <c r="B2" s="14"/>
      <c r="C2" s="15"/>
      <c r="D2" s="16"/>
      <c r="E2" s="27"/>
      <c r="F2" s="27"/>
      <c r="G2" s="16"/>
      <c r="H2" s="17"/>
      <c r="I2" s="36"/>
      <c r="J2" s="36"/>
      <c r="K2" s="36"/>
      <c r="L2" s="36"/>
      <c r="M2" s="36"/>
      <c r="N2" s="26"/>
    </row>
    <row r="4" spans="1:23" ht="13.15" x14ac:dyDescent="0.25">
      <c r="Q4" s="239" t="s">
        <v>195</v>
      </c>
      <c r="R4" s="240"/>
    </row>
    <row r="5" spans="1:23" ht="55.5" customHeight="1" x14ac:dyDescent="0.2">
      <c r="A5" s="241" t="s">
        <v>0</v>
      </c>
      <c r="B5" s="241" t="s">
        <v>26</v>
      </c>
      <c r="C5" s="242" t="s">
        <v>81</v>
      </c>
      <c r="D5" s="242"/>
      <c r="E5" s="243" t="s">
        <v>29</v>
      </c>
      <c r="F5" s="243"/>
      <c r="G5" s="243"/>
      <c r="H5" s="243"/>
      <c r="I5" s="243"/>
      <c r="J5" s="243"/>
      <c r="K5" s="243"/>
      <c r="L5" s="243"/>
      <c r="M5" s="244" t="s">
        <v>36</v>
      </c>
      <c r="N5" s="244"/>
      <c r="O5" s="244"/>
      <c r="P5" s="244"/>
      <c r="Q5" s="244"/>
      <c r="R5" s="244"/>
      <c r="W5" s="25" t="s">
        <v>47</v>
      </c>
    </row>
    <row r="6" spans="1:23" ht="54" customHeight="1" x14ac:dyDescent="0.2">
      <c r="A6" s="241"/>
      <c r="B6" s="241"/>
      <c r="C6" s="242" t="s">
        <v>27</v>
      </c>
      <c r="D6" s="243" t="s">
        <v>28</v>
      </c>
      <c r="E6" s="243" t="s">
        <v>33</v>
      </c>
      <c r="F6" s="243"/>
      <c r="G6" s="243" t="s">
        <v>30</v>
      </c>
      <c r="H6" s="243"/>
      <c r="I6" s="244" t="s">
        <v>32</v>
      </c>
      <c r="J6" s="244"/>
      <c r="K6" s="244"/>
      <c r="L6" s="244"/>
      <c r="M6" s="244" t="s">
        <v>37</v>
      </c>
      <c r="N6" s="244"/>
      <c r="O6" s="208" t="s">
        <v>38</v>
      </c>
      <c r="P6" s="208"/>
      <c r="Q6" s="241" t="s">
        <v>39</v>
      </c>
      <c r="R6" s="241"/>
    </row>
    <row r="7" spans="1:23" ht="57" customHeight="1" x14ac:dyDescent="0.2">
      <c r="A7" s="241"/>
      <c r="B7" s="241"/>
      <c r="C7" s="242"/>
      <c r="D7" s="243"/>
      <c r="E7" s="44" t="s">
        <v>27</v>
      </c>
      <c r="F7" s="44" t="s">
        <v>28</v>
      </c>
      <c r="G7" s="44" t="s">
        <v>31</v>
      </c>
      <c r="H7" s="29" t="s">
        <v>28</v>
      </c>
      <c r="I7" s="44" t="s">
        <v>31</v>
      </c>
      <c r="J7" s="29" t="s">
        <v>34</v>
      </c>
      <c r="K7" s="45" t="s">
        <v>35</v>
      </c>
      <c r="L7" s="45" t="s">
        <v>18</v>
      </c>
      <c r="M7" s="44" t="s">
        <v>31</v>
      </c>
      <c r="N7" s="29" t="s">
        <v>28</v>
      </c>
      <c r="O7" s="44" t="s">
        <v>31</v>
      </c>
      <c r="P7" s="29" t="s">
        <v>28</v>
      </c>
      <c r="Q7" s="44" t="s">
        <v>31</v>
      </c>
      <c r="R7" s="29" t="s">
        <v>28</v>
      </c>
    </row>
    <row r="8" spans="1:23" ht="43.5" customHeight="1" x14ac:dyDescent="0.2">
      <c r="A8" s="29">
        <v>1</v>
      </c>
      <c r="B8" s="46" t="s">
        <v>43</v>
      </c>
      <c r="C8" s="51">
        <v>3</v>
      </c>
      <c r="D8" s="47">
        <v>173100</v>
      </c>
      <c r="E8" s="53">
        <v>0</v>
      </c>
      <c r="F8" s="47">
        <v>0</v>
      </c>
      <c r="G8" s="53">
        <v>0</v>
      </c>
      <c r="H8" s="60">
        <v>0</v>
      </c>
      <c r="I8" s="53">
        <v>0</v>
      </c>
      <c r="J8" s="137">
        <v>0</v>
      </c>
      <c r="K8" s="137">
        <v>0</v>
      </c>
      <c r="L8" s="47"/>
      <c r="M8" s="53">
        <v>0</v>
      </c>
      <c r="N8" s="137">
        <v>0</v>
      </c>
      <c r="O8" s="55"/>
      <c r="P8" s="50"/>
      <c r="Q8" s="53"/>
      <c r="R8" s="47"/>
    </row>
    <row r="9" spans="1:23" ht="39.75" customHeight="1" x14ac:dyDescent="0.2">
      <c r="A9" s="29">
        <v>2</v>
      </c>
      <c r="B9" s="46" t="s">
        <v>44</v>
      </c>
      <c r="C9" s="51">
        <v>5</v>
      </c>
      <c r="D9" s="47">
        <v>543924</v>
      </c>
      <c r="E9" s="53">
        <v>0</v>
      </c>
      <c r="F9" s="47">
        <v>0</v>
      </c>
      <c r="G9" s="53">
        <v>0</v>
      </c>
      <c r="H9" s="137">
        <v>0</v>
      </c>
      <c r="I9" s="53">
        <v>0</v>
      </c>
      <c r="J9" s="137">
        <v>0</v>
      </c>
      <c r="K9" s="137">
        <v>0</v>
      </c>
      <c r="L9" s="47"/>
      <c r="M9" s="53">
        <v>0</v>
      </c>
      <c r="N9" s="137">
        <v>0</v>
      </c>
      <c r="O9" s="53"/>
      <c r="P9" s="47"/>
      <c r="Q9" s="53"/>
      <c r="R9" s="47"/>
      <c r="T9" s="99"/>
    </row>
    <row r="10" spans="1:23" ht="41.25" customHeight="1" x14ac:dyDescent="0.2">
      <c r="A10" s="29">
        <v>3</v>
      </c>
      <c r="B10" s="46" t="s">
        <v>45</v>
      </c>
      <c r="C10" s="51">
        <v>8</v>
      </c>
      <c r="D10" s="47">
        <v>1070000</v>
      </c>
      <c r="E10" s="53">
        <v>1</v>
      </c>
      <c r="F10" s="47">
        <v>195000</v>
      </c>
      <c r="G10" s="53">
        <v>0</v>
      </c>
      <c r="H10" s="175">
        <v>0</v>
      </c>
      <c r="I10" s="53">
        <v>1</v>
      </c>
      <c r="J10" s="47">
        <v>25000</v>
      </c>
      <c r="K10" s="47">
        <v>25000</v>
      </c>
      <c r="L10" s="47">
        <f>J10-K10</f>
        <v>0</v>
      </c>
      <c r="M10" s="53">
        <v>0</v>
      </c>
      <c r="N10" s="137">
        <v>0</v>
      </c>
      <c r="O10" s="55"/>
      <c r="P10" s="81"/>
      <c r="Q10" s="53"/>
      <c r="R10" s="47"/>
    </row>
    <row r="11" spans="1:23" s="18" customFormat="1" ht="24" customHeight="1" x14ac:dyDescent="0.2">
      <c r="A11" s="48"/>
      <c r="B11" s="48" t="s">
        <v>23</v>
      </c>
      <c r="C11" s="52">
        <f t="shared" ref="C11:P11" si="0">SUM(C8:C10)</f>
        <v>16</v>
      </c>
      <c r="D11" s="49">
        <f>D8+D9+D10</f>
        <v>1787024</v>
      </c>
      <c r="E11" s="52">
        <f t="shared" si="0"/>
        <v>1</v>
      </c>
      <c r="F11" s="49">
        <f>SUM(F8:F10)</f>
        <v>195000</v>
      </c>
      <c r="G11" s="52">
        <f t="shared" si="0"/>
        <v>0</v>
      </c>
      <c r="H11" s="49">
        <f t="shared" si="0"/>
        <v>0</v>
      </c>
      <c r="I11" s="52">
        <f t="shared" ref="I11" si="1">SUM(I8:I10)</f>
        <v>1</v>
      </c>
      <c r="J11" s="49">
        <f t="shared" ref="J11:O11" si="2">SUM(J8:J10)</f>
        <v>25000</v>
      </c>
      <c r="K11" s="49">
        <f t="shared" si="2"/>
        <v>25000</v>
      </c>
      <c r="L11" s="49">
        <f t="shared" si="2"/>
        <v>0</v>
      </c>
      <c r="M11" s="52">
        <f t="shared" si="2"/>
        <v>0</v>
      </c>
      <c r="N11" s="82">
        <f t="shared" si="2"/>
        <v>0</v>
      </c>
      <c r="O11" s="52">
        <f t="shared" si="2"/>
        <v>0</v>
      </c>
      <c r="P11" s="49">
        <f t="shared" si="0"/>
        <v>0</v>
      </c>
      <c r="Q11" s="52"/>
      <c r="R11" s="49"/>
      <c r="T11" s="190"/>
    </row>
    <row r="12" spans="1:23" ht="13.15" x14ac:dyDescent="0.25">
      <c r="E12" s="54"/>
      <c r="Q12" s="56"/>
    </row>
    <row r="13" spans="1:23" ht="12.75" customHeight="1" x14ac:dyDescent="0.25"/>
    <row r="15" spans="1:23" s="66" customFormat="1" ht="27" customHeight="1" x14ac:dyDescent="0.2">
      <c r="A15" s="68"/>
      <c r="B15" s="98"/>
      <c r="C15" s="11"/>
      <c r="D15" s="215"/>
      <c r="E15" s="215"/>
      <c r="F15" s="215"/>
      <c r="G15" s="215"/>
      <c r="H15" s="215"/>
      <c r="I15" s="215"/>
      <c r="J15" s="215"/>
      <c r="K15" s="215"/>
      <c r="L15" s="212"/>
      <c r="M15" s="212"/>
      <c r="N15" s="212"/>
      <c r="O15" s="212"/>
      <c r="P15" s="212"/>
    </row>
    <row r="16" spans="1:23" s="66" customFormat="1" ht="36.75" customHeight="1" x14ac:dyDescent="0.2">
      <c r="A16" s="68"/>
      <c r="B16" s="98"/>
      <c r="C16" s="11"/>
      <c r="D16" s="234"/>
      <c r="E16" s="234"/>
      <c r="F16" s="234"/>
      <c r="G16" s="234"/>
      <c r="H16" s="234"/>
      <c r="I16" s="234"/>
      <c r="J16" s="108"/>
      <c r="K16" s="108"/>
      <c r="L16" s="234"/>
      <c r="M16" s="234"/>
      <c r="N16" s="234"/>
      <c r="O16" s="234"/>
      <c r="P16" s="234"/>
    </row>
  </sheetData>
  <mergeCells count="19">
    <mergeCell ref="B1:P1"/>
    <mergeCell ref="Q4:R4"/>
    <mergeCell ref="L15:P15"/>
    <mergeCell ref="D16:I16"/>
    <mergeCell ref="L16:P16"/>
    <mergeCell ref="D15:K15"/>
    <mergeCell ref="A5:A7"/>
    <mergeCell ref="B5:B7"/>
    <mergeCell ref="C5:D5"/>
    <mergeCell ref="E5:L5"/>
    <mergeCell ref="M5:R5"/>
    <mergeCell ref="C6:C7"/>
    <mergeCell ref="D6:D7"/>
    <mergeCell ref="E6:F6"/>
    <mergeCell ref="G6:H6"/>
    <mergeCell ref="I6:L6"/>
    <mergeCell ref="M6:N6"/>
    <mergeCell ref="O6:P6"/>
    <mergeCell ref="Q6:R6"/>
  </mergeCells>
  <pageMargins left="0.5" right="0.5" top="0.75" bottom="0.5" header="0" footer="0"/>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Тайлан 1</vt:lpstr>
      <vt:lpstr>Тайлан 2</vt:lpstr>
      <vt:lpstr>Тайлан 3</vt:lpstr>
      <vt:lpstr>'Тайлан 1'!_Hlk30639579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Tseren</dc:creator>
  <cp:lastModifiedBy>Home</cp:lastModifiedBy>
  <cp:lastPrinted>2022-02-23T03:18:27Z</cp:lastPrinted>
  <dcterms:created xsi:type="dcterms:W3CDTF">2013-12-11T12:05:40Z</dcterms:created>
  <dcterms:modified xsi:type="dcterms:W3CDTF">2022-06-08T14:16:11Z</dcterms:modified>
</cp:coreProperties>
</file>